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roration Entries\Mar_2020 Entries\"/>
    </mc:Choice>
  </mc:AlternateContent>
  <bookViews>
    <workbookView xWindow="0" yWindow="0" windowWidth="28800" windowHeight="14100" tabRatio="884" activeTab="3"/>
  </bookViews>
  <sheets>
    <sheet name="79999 as of 3-25-20" sheetId="20" r:id="rId1"/>
    <sheet name="79999 Details 3-25-20" sheetId="21" r:id="rId2"/>
    <sheet name="79997 Details 3-31-20" sheetId="26" r:id="rId3"/>
    <sheet name="Budget" sheetId="17" r:id="rId4"/>
    <sheet name="PB PMIS eVA Financial Charges" sheetId="19" r:id="rId5"/>
    <sheet name="Telecommunications 1216" sheetId="22" r:id="rId6"/>
    <sheet name="Wipes Spray 1282" sheetId="23" r:id="rId7"/>
    <sheet name="Wipes Spray 1352" sheetId="24" r:id="rId8"/>
    <sheet name="Office Supplies 1312" sheetId="25" r:id="rId9"/>
  </sheets>
  <definedNames>
    <definedName name="_xlnm._FilterDatabase" localSheetId="3" hidden="1">Budget!$A$2:$AD$210</definedName>
    <definedName name="IDX" localSheetId="3">Budget!#REF!</definedName>
    <definedName name="_xlnm.Print_Area" localSheetId="3">Budget!$A$1:$X$212</definedName>
    <definedName name="_xlnm.Print_Titles" localSheetId="3">Budget!$1:$2</definedName>
    <definedName name="Z_455746E9_0896_44A7_B770_11F1FD2836AF_.wvu.FilterData" localSheetId="3" hidden="1">Budget!$A$2:$N$210</definedName>
    <definedName name="Z_455746E9_0896_44A7_B770_11F1FD2836AF_.wvu.PrintArea" localSheetId="3" hidden="1">Budget!$A$1:$N$215</definedName>
    <definedName name="Z_455746E9_0896_44A7_B770_11F1FD2836AF_.wvu.PrintTitles" localSheetId="3" hidden="1">Budget!$1:$2</definedName>
  </definedNames>
  <calcPr calcId="162913"/>
  <pivotCaches>
    <pivotCache cacheId="0" r:id="rId10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12" i="17" l="1"/>
  <c r="AB4" i="17"/>
  <c r="AB5" i="17"/>
  <c r="AB6" i="17"/>
  <c r="AB7" i="17"/>
  <c r="AB8" i="17"/>
  <c r="AB9" i="17"/>
  <c r="AB10" i="17"/>
  <c r="AB11" i="17"/>
  <c r="AB12" i="17"/>
  <c r="AB13" i="17"/>
  <c r="AB14" i="17"/>
  <c r="AB15" i="17"/>
  <c r="AB16" i="17"/>
  <c r="AB17" i="17"/>
  <c r="AB18" i="17"/>
  <c r="AB19" i="17"/>
  <c r="AB20" i="17"/>
  <c r="AB21" i="17"/>
  <c r="AB22" i="17"/>
  <c r="AB23" i="17"/>
  <c r="AB24" i="17"/>
  <c r="AB25" i="17"/>
  <c r="AB26" i="17"/>
  <c r="AB27" i="17"/>
  <c r="AB28" i="17"/>
  <c r="AB29" i="17"/>
  <c r="AB30" i="17"/>
  <c r="AB31" i="17"/>
  <c r="AB32" i="17"/>
  <c r="AB33" i="17"/>
  <c r="AB34" i="17"/>
  <c r="AB35" i="17"/>
  <c r="AB36" i="17"/>
  <c r="AB37" i="17"/>
  <c r="AB38" i="17"/>
  <c r="AB39" i="17"/>
  <c r="AB40" i="17"/>
  <c r="AB41" i="17"/>
  <c r="AB42" i="17"/>
  <c r="AB43" i="17"/>
  <c r="AB44" i="17"/>
  <c r="AB45" i="17"/>
  <c r="AB46" i="17"/>
  <c r="AB47" i="17"/>
  <c r="AB48" i="17"/>
  <c r="AB49" i="17"/>
  <c r="AB50" i="17"/>
  <c r="AB51" i="17"/>
  <c r="AB52" i="17"/>
  <c r="AB53" i="17"/>
  <c r="AB54" i="17"/>
  <c r="AB55" i="17"/>
  <c r="AB56" i="17"/>
  <c r="AB57" i="17"/>
  <c r="AB58" i="17"/>
  <c r="AB59" i="17"/>
  <c r="AB60" i="17"/>
  <c r="AB61" i="17"/>
  <c r="AB62" i="17"/>
  <c r="AB63" i="17"/>
  <c r="AB70" i="17"/>
  <c r="AB71" i="17"/>
  <c r="AB72" i="17"/>
  <c r="AB73" i="17"/>
  <c r="AB74" i="17"/>
  <c r="AB75" i="17"/>
  <c r="AB76" i="17"/>
  <c r="AB77" i="17"/>
  <c r="AB78" i="17"/>
  <c r="AB79" i="17"/>
  <c r="AB80" i="17"/>
  <c r="AB81" i="17"/>
  <c r="AB82" i="17"/>
  <c r="AB83" i="17"/>
  <c r="AB84" i="17"/>
  <c r="AB85" i="17"/>
  <c r="AB86" i="17"/>
  <c r="AB87" i="17"/>
  <c r="AB88" i="17"/>
  <c r="AB89" i="17"/>
  <c r="AB90" i="17"/>
  <c r="AB91" i="17"/>
  <c r="AB92" i="17"/>
  <c r="AB93" i="17"/>
  <c r="AB94" i="17"/>
  <c r="AB95" i="17"/>
  <c r="AB96" i="17"/>
  <c r="AB97" i="17"/>
  <c r="AB98" i="17"/>
  <c r="AB99" i="17"/>
  <c r="AB100" i="17"/>
  <c r="AB101" i="17"/>
  <c r="AB102" i="17"/>
  <c r="AB103" i="17"/>
  <c r="AB104" i="17"/>
  <c r="AB105" i="17"/>
  <c r="AB106" i="17"/>
  <c r="AB110" i="17"/>
  <c r="AB111" i="17"/>
  <c r="AB112" i="17"/>
  <c r="AB113" i="17"/>
  <c r="AB114" i="17"/>
  <c r="AB115" i="17"/>
  <c r="AB116" i="17"/>
  <c r="AB117" i="17"/>
  <c r="AB118" i="17"/>
  <c r="AB119" i="17"/>
  <c r="AB120" i="17"/>
  <c r="AB121" i="17"/>
  <c r="AB122" i="17"/>
  <c r="AB123" i="17"/>
  <c r="AB124" i="17"/>
  <c r="AB125" i="17"/>
  <c r="AB126" i="17"/>
  <c r="AB127" i="17"/>
  <c r="AB128" i="17"/>
  <c r="AB129" i="17"/>
  <c r="AB130" i="17"/>
  <c r="AB131" i="17"/>
  <c r="AB132" i="17"/>
  <c r="AB133" i="17"/>
  <c r="AB134" i="17"/>
  <c r="AB135" i="17"/>
  <c r="AB136" i="17"/>
  <c r="AB137" i="17"/>
  <c r="AB138" i="17"/>
  <c r="AB139" i="17"/>
  <c r="AB140" i="17"/>
  <c r="AB141" i="17"/>
  <c r="AB142" i="17"/>
  <c r="AB143" i="17"/>
  <c r="AB144" i="17"/>
  <c r="AB145" i="17"/>
  <c r="AB146" i="17"/>
  <c r="AB147" i="17"/>
  <c r="AB148" i="17"/>
  <c r="AB149" i="17"/>
  <c r="AB150" i="17"/>
  <c r="AB151" i="17"/>
  <c r="AB152" i="17"/>
  <c r="AB153" i="17"/>
  <c r="AB154" i="17"/>
  <c r="AB155" i="17"/>
  <c r="AB156" i="17"/>
  <c r="AB157" i="17"/>
  <c r="AB158" i="17"/>
  <c r="AB165" i="17"/>
  <c r="AB166" i="17"/>
  <c r="AB167" i="17"/>
  <c r="AB168" i="17"/>
  <c r="AB169" i="17"/>
  <c r="AB170" i="17"/>
  <c r="AB171" i="17"/>
  <c r="AB172" i="17"/>
  <c r="AB173" i="17"/>
  <c r="AB174" i="17"/>
  <c r="AB175" i="17"/>
  <c r="AB176" i="17"/>
  <c r="AB177" i="17"/>
  <c r="AB178" i="17"/>
  <c r="AB179" i="17"/>
  <c r="AB180" i="17"/>
  <c r="AB181" i="17"/>
  <c r="AB182" i="17"/>
  <c r="AB183" i="17"/>
  <c r="AB184" i="17"/>
  <c r="AB185" i="17"/>
  <c r="AB186" i="17"/>
  <c r="AB187" i="17"/>
  <c r="AB188" i="17"/>
  <c r="AB189" i="17"/>
  <c r="AB190" i="17"/>
  <c r="AB191" i="17"/>
  <c r="AB192" i="17"/>
  <c r="AB193" i="17"/>
  <c r="AB194" i="17"/>
  <c r="AB195" i="17"/>
  <c r="AB196" i="17"/>
  <c r="AB197" i="17"/>
  <c r="AB198" i="17"/>
  <c r="AB199" i="17"/>
  <c r="AB200" i="17"/>
  <c r="AB201" i="17"/>
  <c r="AB202" i="17"/>
  <c r="AB3" i="17"/>
  <c r="W35" i="20" l="1"/>
  <c r="W10" i="19" l="1"/>
  <c r="W6" i="19" l="1"/>
  <c r="Q212" i="17" l="1"/>
  <c r="P212" i="17"/>
  <c r="S212" i="17"/>
  <c r="U212" i="17"/>
  <c r="O141" i="17"/>
  <c r="AA141" i="17" s="1"/>
  <c r="O140" i="17"/>
  <c r="AA140" i="17" s="1"/>
  <c r="O139" i="17"/>
  <c r="AA139" i="17" s="1"/>
  <c r="O138" i="17"/>
  <c r="AA138" i="17" s="1"/>
  <c r="O137" i="17"/>
  <c r="AA137" i="17" s="1"/>
  <c r="O136" i="17"/>
  <c r="AA136" i="17" s="1"/>
  <c r="O135" i="17"/>
  <c r="AA135" i="17" s="1"/>
  <c r="O134" i="17"/>
  <c r="AA134" i="17" s="1"/>
  <c r="O133" i="17"/>
  <c r="AA133" i="17" s="1"/>
  <c r="O132" i="17"/>
  <c r="AA132" i="17" s="1"/>
  <c r="O131" i="17"/>
  <c r="AA131" i="17" s="1"/>
  <c r="O130" i="17"/>
  <c r="AA130" i="17" s="1"/>
  <c r="O129" i="17"/>
  <c r="AA129" i="17" s="1"/>
  <c r="O128" i="17"/>
  <c r="AA128" i="17" s="1"/>
  <c r="O127" i="17"/>
  <c r="AA127" i="17" s="1"/>
  <c r="O126" i="17"/>
  <c r="AA126" i="17" s="1"/>
  <c r="O125" i="17"/>
  <c r="AA125" i="17" s="1"/>
  <c r="O124" i="17"/>
  <c r="AA124" i="17" s="1"/>
  <c r="O123" i="17"/>
  <c r="AA123" i="17" s="1"/>
  <c r="O122" i="17"/>
  <c r="AA122" i="17" s="1"/>
  <c r="O121" i="17"/>
  <c r="AA121" i="17" s="1"/>
  <c r="O120" i="17"/>
  <c r="AA120" i="17" s="1"/>
  <c r="O119" i="17"/>
  <c r="AA119" i="17" s="1"/>
  <c r="O118" i="17"/>
  <c r="AA118" i="17" s="1"/>
  <c r="O117" i="17"/>
  <c r="AA117" i="17" s="1"/>
  <c r="O116" i="17"/>
  <c r="AA116" i="17" s="1"/>
  <c r="O115" i="17"/>
  <c r="AA115" i="17" s="1"/>
  <c r="O114" i="17"/>
  <c r="AA114" i="17" s="1"/>
  <c r="O113" i="17"/>
  <c r="AA113" i="17" s="1"/>
  <c r="O112" i="17"/>
  <c r="AA112" i="17" s="1"/>
  <c r="O111" i="17"/>
  <c r="AA111" i="17" s="1"/>
  <c r="O110" i="17"/>
  <c r="AA110" i="17" s="1"/>
  <c r="O109" i="17"/>
  <c r="AA109" i="17" s="1"/>
  <c r="O108" i="17"/>
  <c r="AA108" i="17" s="1"/>
  <c r="O107" i="17"/>
  <c r="AA107" i="17" s="1"/>
  <c r="O106" i="17"/>
  <c r="AA106" i="17" s="1"/>
  <c r="O105" i="17"/>
  <c r="AA105" i="17" s="1"/>
  <c r="O104" i="17"/>
  <c r="AA104" i="17" s="1"/>
  <c r="O103" i="17"/>
  <c r="AA103" i="17" s="1"/>
  <c r="O102" i="17"/>
  <c r="AA102" i="17" s="1"/>
  <c r="O101" i="17"/>
  <c r="AA101" i="17" s="1"/>
  <c r="O100" i="17"/>
  <c r="AA100" i="17" s="1"/>
  <c r="O99" i="17"/>
  <c r="AA99" i="17" s="1"/>
  <c r="O98" i="17"/>
  <c r="AA98" i="17" s="1"/>
  <c r="O97" i="17"/>
  <c r="AA97" i="17" s="1"/>
  <c r="O96" i="17"/>
  <c r="AA96" i="17" s="1"/>
  <c r="O95" i="17"/>
  <c r="AA95" i="17" s="1"/>
  <c r="O94" i="17"/>
  <c r="AA94" i="17" s="1"/>
  <c r="O93" i="17"/>
  <c r="AA93" i="17" s="1"/>
  <c r="O92" i="17"/>
  <c r="AA92" i="17" s="1"/>
  <c r="O91" i="17"/>
  <c r="AA91" i="17" s="1"/>
  <c r="O90" i="17"/>
  <c r="AA90" i="17" s="1"/>
  <c r="O89" i="17"/>
  <c r="AA89" i="17" s="1"/>
  <c r="O88" i="17"/>
  <c r="AA88" i="17" s="1"/>
  <c r="O87" i="17"/>
  <c r="AA87" i="17" s="1"/>
  <c r="O86" i="17"/>
  <c r="AA86" i="17" s="1"/>
  <c r="O85" i="17"/>
  <c r="AA85" i="17" s="1"/>
  <c r="O84" i="17"/>
  <c r="AA84" i="17" s="1"/>
  <c r="O83" i="17"/>
  <c r="AA83" i="17" s="1"/>
  <c r="O82" i="17"/>
  <c r="AA82" i="17" s="1"/>
  <c r="O81" i="17"/>
  <c r="AA81" i="17" s="1"/>
  <c r="O80" i="17"/>
  <c r="AA80" i="17" s="1"/>
  <c r="O79" i="17"/>
  <c r="AA79" i="17" s="1"/>
  <c r="O78" i="17"/>
  <c r="AA78" i="17" s="1"/>
  <c r="O77" i="17"/>
  <c r="AA77" i="17" s="1"/>
  <c r="O76" i="17"/>
  <c r="AA76" i="17" s="1"/>
  <c r="O75" i="17"/>
  <c r="AA75" i="17" s="1"/>
  <c r="O74" i="17"/>
  <c r="AA74" i="17" s="1"/>
  <c r="O73" i="17"/>
  <c r="AA73" i="17" s="1"/>
  <c r="O72" i="17"/>
  <c r="AA72" i="17" s="1"/>
  <c r="O71" i="17"/>
  <c r="AA71" i="17" s="1"/>
  <c r="O70" i="17"/>
  <c r="AA70" i="17" s="1"/>
  <c r="O69" i="17"/>
  <c r="AA69" i="17" s="1"/>
  <c r="O68" i="17"/>
  <c r="AA68" i="17" s="1"/>
  <c r="O67" i="17"/>
  <c r="AA67" i="17" s="1"/>
  <c r="O66" i="17"/>
  <c r="AA66" i="17" s="1"/>
  <c r="O65" i="17"/>
  <c r="AA65" i="17" s="1"/>
  <c r="O64" i="17"/>
  <c r="AA64" i="17" s="1"/>
  <c r="O63" i="17"/>
  <c r="AA63" i="17" s="1"/>
  <c r="O62" i="17"/>
  <c r="AA62" i="17" s="1"/>
  <c r="O61" i="17"/>
  <c r="AA61" i="17" s="1"/>
  <c r="O60" i="17"/>
  <c r="AA60" i="17" s="1"/>
  <c r="O59" i="17"/>
  <c r="AA59" i="17" s="1"/>
  <c r="O58" i="17"/>
  <c r="AA58" i="17" s="1"/>
  <c r="O57" i="17"/>
  <c r="AA57" i="17" s="1"/>
  <c r="O56" i="17"/>
  <c r="AA56" i="17" s="1"/>
  <c r="O55" i="17"/>
  <c r="AA55" i="17" s="1"/>
  <c r="O54" i="17"/>
  <c r="AA54" i="17" s="1"/>
  <c r="O53" i="17"/>
  <c r="AA53" i="17" s="1"/>
  <c r="O52" i="17"/>
  <c r="AA52" i="17" s="1"/>
  <c r="O51" i="17"/>
  <c r="AA51" i="17" s="1"/>
  <c r="O50" i="17"/>
  <c r="AA50" i="17" s="1"/>
  <c r="O49" i="17"/>
  <c r="AA49" i="17" s="1"/>
  <c r="O48" i="17"/>
  <c r="AA48" i="17" s="1"/>
  <c r="O47" i="17"/>
  <c r="AA47" i="17" s="1"/>
  <c r="O46" i="17"/>
  <c r="AA46" i="17" s="1"/>
  <c r="O45" i="17"/>
  <c r="AA45" i="17" s="1"/>
  <c r="O44" i="17"/>
  <c r="AA44" i="17" s="1"/>
  <c r="O43" i="17"/>
  <c r="AA43" i="17" s="1"/>
  <c r="O42" i="17"/>
  <c r="AA42" i="17" s="1"/>
  <c r="O41" i="17"/>
  <c r="AA41" i="17" s="1"/>
  <c r="O40" i="17"/>
  <c r="AA40" i="17" s="1"/>
  <c r="O39" i="17"/>
  <c r="AA39" i="17" s="1"/>
  <c r="O38" i="17"/>
  <c r="AA38" i="17" s="1"/>
  <c r="O37" i="17"/>
  <c r="AA37" i="17" s="1"/>
  <c r="O36" i="17"/>
  <c r="AA36" i="17" s="1"/>
  <c r="O35" i="17"/>
  <c r="AA35" i="17" s="1"/>
  <c r="O34" i="17"/>
  <c r="AA34" i="17" s="1"/>
  <c r="O33" i="17"/>
  <c r="O32" i="17"/>
  <c r="O31" i="17"/>
  <c r="O30" i="17"/>
  <c r="O29" i="17"/>
  <c r="O28" i="17"/>
  <c r="AA28" i="17" s="1"/>
  <c r="O27" i="17"/>
  <c r="AA27" i="17" s="1"/>
  <c r="O26" i="17"/>
  <c r="AA26" i="17" s="1"/>
  <c r="O25" i="17"/>
  <c r="AA25" i="17" s="1"/>
  <c r="O24" i="17"/>
  <c r="AA24" i="17" s="1"/>
  <c r="O23" i="17"/>
  <c r="AA23" i="17" s="1"/>
  <c r="O22" i="17"/>
  <c r="AA22" i="17" s="1"/>
  <c r="O21" i="17"/>
  <c r="AA21" i="17" s="1"/>
  <c r="O20" i="17"/>
  <c r="AA20" i="17" s="1"/>
  <c r="O19" i="17"/>
  <c r="AA19" i="17" s="1"/>
  <c r="O18" i="17"/>
  <c r="AA18" i="17" s="1"/>
  <c r="O17" i="17"/>
  <c r="AA17" i="17" s="1"/>
  <c r="O16" i="17"/>
  <c r="AA16" i="17" s="1"/>
  <c r="O15" i="17"/>
  <c r="AA15" i="17" s="1"/>
  <c r="O14" i="17"/>
  <c r="AA14" i="17" s="1"/>
  <c r="O13" i="17"/>
  <c r="AA13" i="17" s="1"/>
  <c r="O12" i="17"/>
  <c r="AA12" i="17" s="1"/>
  <c r="O11" i="17"/>
  <c r="AA11" i="17" s="1"/>
  <c r="O10" i="17"/>
  <c r="AA10" i="17" s="1"/>
  <c r="O9" i="17"/>
  <c r="AA9" i="17" s="1"/>
  <c r="O8" i="17"/>
  <c r="AA8" i="17" s="1"/>
  <c r="O7" i="17"/>
  <c r="AA7" i="17" s="1"/>
  <c r="O6" i="17"/>
  <c r="AA6" i="17" s="1"/>
  <c r="O5" i="17"/>
  <c r="AA5" i="17" s="1"/>
  <c r="O4" i="17"/>
  <c r="AA4" i="17" s="1"/>
  <c r="O210" i="17"/>
  <c r="O209" i="17"/>
  <c r="O208" i="17"/>
  <c r="AA208" i="17" s="1"/>
  <c r="O207" i="17"/>
  <c r="AA207" i="17" s="1"/>
  <c r="O206" i="17"/>
  <c r="AA206" i="17" s="1"/>
  <c r="O205" i="17"/>
  <c r="AA205" i="17" s="1"/>
  <c r="O204" i="17"/>
  <c r="AA204" i="17" s="1"/>
  <c r="O203" i="17"/>
  <c r="AA203" i="17" s="1"/>
  <c r="O202" i="17"/>
  <c r="AA202" i="17" s="1"/>
  <c r="O201" i="17"/>
  <c r="AA201" i="17" s="1"/>
  <c r="O200" i="17"/>
  <c r="AA200" i="17" s="1"/>
  <c r="O199" i="17"/>
  <c r="AA199" i="17" s="1"/>
  <c r="O198" i="17"/>
  <c r="AA198" i="17" s="1"/>
  <c r="O197" i="17"/>
  <c r="AA197" i="17" s="1"/>
  <c r="O196" i="17"/>
  <c r="AA196" i="17" s="1"/>
  <c r="O195" i="17"/>
  <c r="AA195" i="17" s="1"/>
  <c r="O194" i="17"/>
  <c r="AA194" i="17" s="1"/>
  <c r="O193" i="17"/>
  <c r="AA193" i="17" s="1"/>
  <c r="O192" i="17"/>
  <c r="AA192" i="17" s="1"/>
  <c r="O191" i="17"/>
  <c r="O190" i="17"/>
  <c r="AA190" i="17" s="1"/>
  <c r="O189" i="17"/>
  <c r="AA189" i="17" s="1"/>
  <c r="O188" i="17"/>
  <c r="AA188" i="17" s="1"/>
  <c r="O187" i="17"/>
  <c r="AA187" i="17" s="1"/>
  <c r="O186" i="17"/>
  <c r="AA186" i="17" s="1"/>
  <c r="O185" i="17"/>
  <c r="AA185" i="17" s="1"/>
  <c r="O184" i="17"/>
  <c r="AA184" i="17" s="1"/>
  <c r="O183" i="17"/>
  <c r="AA183" i="17" s="1"/>
  <c r="O182" i="17"/>
  <c r="AA182" i="17" s="1"/>
  <c r="O181" i="17"/>
  <c r="AA181" i="17" s="1"/>
  <c r="O180" i="17"/>
  <c r="AA180" i="17" s="1"/>
  <c r="O179" i="17"/>
  <c r="AA179" i="17" s="1"/>
  <c r="O178" i="17"/>
  <c r="AA178" i="17" s="1"/>
  <c r="O177" i="17"/>
  <c r="AA177" i="17" s="1"/>
  <c r="O176" i="17"/>
  <c r="AA176" i="17" s="1"/>
  <c r="O175" i="17"/>
  <c r="AA175" i="17" s="1"/>
  <c r="O174" i="17"/>
  <c r="AA174" i="17" s="1"/>
  <c r="O173" i="17"/>
  <c r="AA173" i="17" s="1"/>
  <c r="O172" i="17"/>
  <c r="AA172" i="17" s="1"/>
  <c r="O171" i="17"/>
  <c r="AA171" i="17" s="1"/>
  <c r="O170" i="17"/>
  <c r="AA170" i="17" s="1"/>
  <c r="O169" i="17"/>
  <c r="AA169" i="17" s="1"/>
  <c r="O168" i="17"/>
  <c r="AA168" i="17" s="1"/>
  <c r="O167" i="17"/>
  <c r="AA167" i="17" s="1"/>
  <c r="O166" i="17"/>
  <c r="AA166" i="17" s="1"/>
  <c r="O165" i="17"/>
  <c r="AA165" i="17" s="1"/>
  <c r="O164" i="17"/>
  <c r="AA164" i="17" s="1"/>
  <c r="O163" i="17"/>
  <c r="AA163" i="17" s="1"/>
  <c r="O162" i="17"/>
  <c r="AA162" i="17" s="1"/>
  <c r="O161" i="17"/>
  <c r="AA161" i="17" s="1"/>
  <c r="O160" i="17"/>
  <c r="AA160" i="17" s="1"/>
  <c r="O159" i="17"/>
  <c r="AA159" i="17" s="1"/>
  <c r="O158" i="17"/>
  <c r="AA158" i="17" s="1"/>
  <c r="O157" i="17"/>
  <c r="AA157" i="17" s="1"/>
  <c r="O156" i="17"/>
  <c r="AA156" i="17" s="1"/>
  <c r="O155" i="17"/>
  <c r="AA155" i="17" s="1"/>
  <c r="O154" i="17"/>
  <c r="AA154" i="17" s="1"/>
  <c r="O153" i="17"/>
  <c r="AA153" i="17" s="1"/>
  <c r="O152" i="17"/>
  <c r="AA152" i="17" s="1"/>
  <c r="O151" i="17"/>
  <c r="AA151" i="17" s="1"/>
  <c r="O150" i="17"/>
  <c r="O149" i="17"/>
  <c r="O148" i="17"/>
  <c r="O147" i="17"/>
  <c r="O146" i="17"/>
  <c r="O145" i="17"/>
  <c r="O144" i="17"/>
  <c r="O143" i="17"/>
  <c r="AA143" i="17" s="1"/>
  <c r="O142" i="17"/>
  <c r="AA142" i="17" s="1"/>
  <c r="O3" i="17"/>
  <c r="AA3" i="17" s="1"/>
  <c r="W212" i="17"/>
  <c r="N212" i="17"/>
  <c r="X149" i="17" l="1"/>
  <c r="AA149" i="17"/>
  <c r="X30" i="17"/>
  <c r="AA30" i="17"/>
  <c r="X31" i="17"/>
  <c r="AA31" i="17"/>
  <c r="X147" i="17"/>
  <c r="AA147" i="17"/>
  <c r="AA191" i="17"/>
  <c r="X191" i="17"/>
  <c r="X32" i="17"/>
  <c r="AA32" i="17"/>
  <c r="X145" i="17"/>
  <c r="AA145" i="17"/>
  <c r="X146" i="17"/>
  <c r="AA146" i="17"/>
  <c r="X150" i="17"/>
  <c r="AA150" i="17"/>
  <c r="X144" i="17"/>
  <c r="AA144" i="17"/>
  <c r="X148" i="17"/>
  <c r="AA148" i="17"/>
  <c r="X29" i="17"/>
  <c r="AA29" i="17"/>
  <c r="AA212" i="17" s="1"/>
  <c r="X33" i="17"/>
  <c r="AA33" i="17"/>
  <c r="Z164" i="17"/>
  <c r="Y164" i="17"/>
  <c r="X180" i="17"/>
  <c r="Z180" i="17"/>
  <c r="Y180" i="17"/>
  <c r="AC180" i="17"/>
  <c r="X13" i="17"/>
  <c r="Z13" i="17"/>
  <c r="Y13" i="17"/>
  <c r="AC13" i="17"/>
  <c r="X37" i="17"/>
  <c r="Z37" i="17"/>
  <c r="Y37" i="17"/>
  <c r="AC37" i="17"/>
  <c r="X45" i="17"/>
  <c r="Z45" i="17"/>
  <c r="Y45" i="17"/>
  <c r="AC45" i="17"/>
  <c r="X51" i="17"/>
  <c r="Z51" i="17"/>
  <c r="Y51" i="17"/>
  <c r="AC51" i="17"/>
  <c r="X59" i="17"/>
  <c r="Z59" i="17"/>
  <c r="Y59" i="17"/>
  <c r="AC59" i="17"/>
  <c r="X67" i="17"/>
  <c r="Z67" i="17"/>
  <c r="Y67" i="17"/>
  <c r="AC67" i="17"/>
  <c r="X75" i="17"/>
  <c r="Z75" i="17"/>
  <c r="Y75" i="17"/>
  <c r="AC75" i="17"/>
  <c r="X83" i="17"/>
  <c r="Z83" i="17"/>
  <c r="Y83" i="17"/>
  <c r="AC83" i="17"/>
  <c r="X91" i="17"/>
  <c r="Z91" i="17"/>
  <c r="Y91" i="17"/>
  <c r="AC91" i="17"/>
  <c r="X99" i="17"/>
  <c r="Z99" i="17"/>
  <c r="Y99" i="17"/>
  <c r="X107" i="17"/>
  <c r="Z107" i="17"/>
  <c r="Y107" i="17"/>
  <c r="AC107" i="17"/>
  <c r="X115" i="17"/>
  <c r="Z115" i="17"/>
  <c r="Y115" i="17"/>
  <c r="AC115" i="17"/>
  <c r="X123" i="17"/>
  <c r="Z123" i="17"/>
  <c r="Y123" i="17"/>
  <c r="AC123" i="17"/>
  <c r="X131" i="17"/>
  <c r="Z131" i="17"/>
  <c r="Y131" i="17"/>
  <c r="AC131" i="17"/>
  <c r="X139" i="17"/>
  <c r="Z139" i="17"/>
  <c r="AC139" i="17"/>
  <c r="X156" i="17"/>
  <c r="Z156" i="17"/>
  <c r="Y156" i="17"/>
  <c r="AC156" i="17"/>
  <c r="X172" i="17"/>
  <c r="Z172" i="17"/>
  <c r="Y172" i="17"/>
  <c r="AC172" i="17"/>
  <c r="X188" i="17"/>
  <c r="Z188" i="17"/>
  <c r="Y188" i="17"/>
  <c r="AC188" i="17"/>
  <c r="X196" i="17"/>
  <c r="Z196" i="17"/>
  <c r="Y196" i="17"/>
  <c r="AC196" i="17"/>
  <c r="X5" i="17"/>
  <c r="Y5" i="17"/>
  <c r="X21" i="17"/>
  <c r="Z21" i="17"/>
  <c r="Y21" i="17"/>
  <c r="Y3" i="17"/>
  <c r="X3" i="17"/>
  <c r="X157" i="17"/>
  <c r="Z157" i="17"/>
  <c r="Y157" i="17"/>
  <c r="AC157" i="17"/>
  <c r="X165" i="17"/>
  <c r="Z165" i="17"/>
  <c r="Y165" i="17"/>
  <c r="AC165" i="17"/>
  <c r="X173" i="17"/>
  <c r="Z173" i="17"/>
  <c r="Y173" i="17"/>
  <c r="AC173" i="17"/>
  <c r="X181" i="17"/>
  <c r="Z181" i="17"/>
  <c r="Y181" i="17"/>
  <c r="AC181" i="17"/>
  <c r="X189" i="17"/>
  <c r="Z189" i="17"/>
  <c r="Y189" i="17"/>
  <c r="AC189" i="17"/>
  <c r="X197" i="17"/>
  <c r="Z197" i="17"/>
  <c r="Y197" i="17"/>
  <c r="AC197" i="17"/>
  <c r="X6" i="17"/>
  <c r="Y6" i="17"/>
  <c r="X14" i="17"/>
  <c r="Z14" i="17"/>
  <c r="Y14" i="17"/>
  <c r="AC14" i="17"/>
  <c r="X22" i="17"/>
  <c r="Z22" i="17"/>
  <c r="Y22" i="17"/>
  <c r="X38" i="17"/>
  <c r="Z38" i="17"/>
  <c r="Y38" i="17"/>
  <c r="AC38" i="17"/>
  <c r="X46" i="17"/>
  <c r="Z46" i="17"/>
  <c r="Y46" i="17"/>
  <c r="AC46" i="17"/>
  <c r="X52" i="17"/>
  <c r="Z52" i="17"/>
  <c r="Y52" i="17"/>
  <c r="AC52" i="17"/>
  <c r="X60" i="17"/>
  <c r="Z60" i="17"/>
  <c r="Y60" i="17"/>
  <c r="AC60" i="17"/>
  <c r="Z68" i="17"/>
  <c r="Y68" i="17"/>
  <c r="AC68" i="17"/>
  <c r="X76" i="17"/>
  <c r="Z76" i="17"/>
  <c r="Y76" i="17"/>
  <c r="AC76" i="17"/>
  <c r="X84" i="17"/>
  <c r="Z84" i="17"/>
  <c r="Y84" i="17"/>
  <c r="AC84" i="17"/>
  <c r="X92" i="17"/>
  <c r="Z92" i="17"/>
  <c r="Y92" i="17"/>
  <c r="AC92" i="17"/>
  <c r="X100" i="17"/>
  <c r="Z100" i="17"/>
  <c r="Y100" i="17"/>
  <c r="X108" i="17"/>
  <c r="Z108" i="17"/>
  <c r="Y108" i="17"/>
  <c r="AC108" i="17"/>
  <c r="X116" i="17"/>
  <c r="Z116" i="17"/>
  <c r="Y116" i="17"/>
  <c r="AC116" i="17"/>
  <c r="X124" i="17"/>
  <c r="Z124" i="17"/>
  <c r="Y124" i="17"/>
  <c r="AC124" i="17"/>
  <c r="X132" i="17"/>
  <c r="Z132" i="17"/>
  <c r="Y132" i="17"/>
  <c r="AC132" i="17"/>
  <c r="X140" i="17"/>
  <c r="Z140" i="17"/>
  <c r="AC140" i="17"/>
  <c r="X39" i="17"/>
  <c r="Z39" i="17"/>
  <c r="Y39" i="17"/>
  <c r="AC39" i="17"/>
  <c r="X53" i="17"/>
  <c r="Z53" i="17"/>
  <c r="Y53" i="17"/>
  <c r="AC53" i="17"/>
  <c r="X61" i="17"/>
  <c r="Z61" i="17"/>
  <c r="Y61" i="17"/>
  <c r="AC61" i="17"/>
  <c r="Z69" i="17"/>
  <c r="Y69" i="17"/>
  <c r="AC69" i="17"/>
  <c r="X77" i="17"/>
  <c r="Z77" i="17"/>
  <c r="Y77" i="17"/>
  <c r="AC77" i="17"/>
  <c r="X85" i="17"/>
  <c r="Z85" i="17"/>
  <c r="Y85" i="17"/>
  <c r="AC85" i="17"/>
  <c r="X93" i="17"/>
  <c r="Z93" i="17"/>
  <c r="Y93" i="17"/>
  <c r="AC93" i="17"/>
  <c r="X101" i="17"/>
  <c r="Z101" i="17"/>
  <c r="Y101" i="17"/>
  <c r="AC101" i="17"/>
  <c r="X109" i="17"/>
  <c r="Z109" i="17"/>
  <c r="Y109" i="17"/>
  <c r="AC109" i="17"/>
  <c r="X117" i="17"/>
  <c r="Z117" i="17"/>
  <c r="Y117" i="17"/>
  <c r="AC117" i="17"/>
  <c r="X125" i="17"/>
  <c r="Z125" i="17"/>
  <c r="Y125" i="17"/>
  <c r="AC125" i="17"/>
  <c r="X133" i="17"/>
  <c r="AC133" i="17"/>
  <c r="X141" i="17"/>
  <c r="Z141" i="17"/>
  <c r="Y141" i="17"/>
  <c r="AC141" i="17"/>
  <c r="X40" i="17"/>
  <c r="Z40" i="17"/>
  <c r="Y40" i="17"/>
  <c r="AC40" i="17"/>
  <c r="X54" i="17"/>
  <c r="Z54" i="17"/>
  <c r="Y54" i="17"/>
  <c r="AC54" i="17"/>
  <c r="X62" i="17"/>
  <c r="Z62" i="17"/>
  <c r="Y62" i="17"/>
  <c r="AC62" i="17"/>
  <c r="X70" i="17"/>
  <c r="Z70" i="17"/>
  <c r="Y70" i="17"/>
  <c r="AC70" i="17"/>
  <c r="X78" i="17"/>
  <c r="Z78" i="17"/>
  <c r="Y78" i="17"/>
  <c r="AC78" i="17"/>
  <c r="X86" i="17"/>
  <c r="Z86" i="17"/>
  <c r="Y86" i="17"/>
  <c r="X94" i="17"/>
  <c r="Z94" i="17"/>
  <c r="Y94" i="17"/>
  <c r="AC94" i="17"/>
  <c r="X102" i="17"/>
  <c r="Z102" i="17"/>
  <c r="Y102" i="17"/>
  <c r="AC102" i="17"/>
  <c r="X110" i="17"/>
  <c r="Z110" i="17"/>
  <c r="Y110" i="17"/>
  <c r="AC110" i="17"/>
  <c r="X118" i="17"/>
  <c r="Z118" i="17"/>
  <c r="Y118" i="17"/>
  <c r="AC118" i="17"/>
  <c r="X126" i="17"/>
  <c r="Z126" i="17"/>
  <c r="Y126" i="17"/>
  <c r="AC126" i="17"/>
  <c r="X134" i="17"/>
  <c r="AC134" i="17"/>
  <c r="X158" i="17"/>
  <c r="Z158" i="17"/>
  <c r="Y158" i="17"/>
  <c r="AC158" i="17"/>
  <c r="X41" i="17"/>
  <c r="Z41" i="17"/>
  <c r="Y41" i="17"/>
  <c r="AC41" i="17"/>
  <c r="X47" i="17"/>
  <c r="Z47" i="17"/>
  <c r="Y47" i="17"/>
  <c r="AC47" i="17"/>
  <c r="X55" i="17"/>
  <c r="Z55" i="17"/>
  <c r="Y55" i="17"/>
  <c r="AC55" i="17"/>
  <c r="X63" i="17"/>
  <c r="Z63" i="17"/>
  <c r="Y63" i="17"/>
  <c r="AC63" i="17"/>
  <c r="X71" i="17"/>
  <c r="Z71" i="17"/>
  <c r="Y71" i="17"/>
  <c r="AC71" i="17"/>
  <c r="X79" i="17"/>
  <c r="Z79" i="17"/>
  <c r="Y79" i="17"/>
  <c r="AC79" i="17"/>
  <c r="X87" i="17"/>
  <c r="Z87" i="17"/>
  <c r="Y87" i="17"/>
  <c r="X95" i="17"/>
  <c r="Z95" i="17"/>
  <c r="Y95" i="17"/>
  <c r="AC95" i="17"/>
  <c r="X103" i="17"/>
  <c r="Z103" i="17"/>
  <c r="Y103" i="17"/>
  <c r="AC103" i="17"/>
  <c r="X111" i="17"/>
  <c r="Z111" i="17"/>
  <c r="Y111" i="17"/>
  <c r="AC111" i="17"/>
  <c r="X119" i="17"/>
  <c r="Z119" i="17"/>
  <c r="Y119" i="17"/>
  <c r="AC119" i="17"/>
  <c r="X127" i="17"/>
  <c r="Z127" i="17"/>
  <c r="Y127" i="17"/>
  <c r="AC127" i="17"/>
  <c r="X135" i="17"/>
  <c r="AC135" i="17"/>
  <c r="X166" i="17"/>
  <c r="Z166" i="17"/>
  <c r="Y166" i="17"/>
  <c r="AC166" i="17"/>
  <c r="X198" i="17"/>
  <c r="Z198" i="17"/>
  <c r="Y198" i="17"/>
  <c r="AC198" i="17"/>
  <c r="X15" i="17"/>
  <c r="Z15" i="17"/>
  <c r="Y15" i="17"/>
  <c r="X151" i="17"/>
  <c r="Z151" i="17"/>
  <c r="Y151" i="17"/>
  <c r="AC151" i="17"/>
  <c r="X175" i="17"/>
  <c r="Z175" i="17"/>
  <c r="Y175" i="17"/>
  <c r="AC175" i="17"/>
  <c r="X152" i="17"/>
  <c r="Z152" i="17"/>
  <c r="Y152" i="17"/>
  <c r="AC152" i="17"/>
  <c r="Z160" i="17"/>
  <c r="Y160" i="17"/>
  <c r="X176" i="17"/>
  <c r="Z176" i="17"/>
  <c r="Y176" i="17"/>
  <c r="AC176" i="17"/>
  <c r="X184" i="17"/>
  <c r="Z184" i="17"/>
  <c r="Y184" i="17"/>
  <c r="AC184" i="17"/>
  <c r="X192" i="17"/>
  <c r="Z192" i="17"/>
  <c r="Y192" i="17"/>
  <c r="AC192" i="17"/>
  <c r="X200" i="17"/>
  <c r="Z200" i="17"/>
  <c r="Y200" i="17"/>
  <c r="AC200" i="17"/>
  <c r="X9" i="17"/>
  <c r="Z9" i="17"/>
  <c r="Y9" i="17"/>
  <c r="AC9" i="17"/>
  <c r="X17" i="17"/>
  <c r="Z17" i="17"/>
  <c r="Y17" i="17"/>
  <c r="X25" i="17"/>
  <c r="Z25" i="17"/>
  <c r="Y25" i="17"/>
  <c r="X153" i="17"/>
  <c r="Z153" i="17"/>
  <c r="Y153" i="17"/>
  <c r="AC153" i="17"/>
  <c r="Z161" i="17"/>
  <c r="Y161" i="17"/>
  <c r="X169" i="17"/>
  <c r="Z169" i="17"/>
  <c r="Y169" i="17"/>
  <c r="AC169" i="17"/>
  <c r="X177" i="17"/>
  <c r="Z177" i="17"/>
  <c r="Y177" i="17"/>
  <c r="AC177" i="17"/>
  <c r="X185" i="17"/>
  <c r="Z185" i="17"/>
  <c r="Y185" i="17"/>
  <c r="AC185" i="17"/>
  <c r="X193" i="17"/>
  <c r="Z193" i="17"/>
  <c r="Y193" i="17"/>
  <c r="AC193" i="17"/>
  <c r="X201" i="17"/>
  <c r="Z201" i="17"/>
  <c r="Y201" i="17"/>
  <c r="AC201" i="17"/>
  <c r="X10" i="17"/>
  <c r="Z10" i="17"/>
  <c r="Y10" i="17"/>
  <c r="AC10" i="17"/>
  <c r="X18" i="17"/>
  <c r="Z18" i="17"/>
  <c r="Y18" i="17"/>
  <c r="X26" i="17"/>
  <c r="Z26" i="17"/>
  <c r="Y26" i="17"/>
  <c r="X34" i="17"/>
  <c r="Y34" i="17"/>
  <c r="X42" i="17"/>
  <c r="Z42" i="17"/>
  <c r="Y42" i="17"/>
  <c r="AC42" i="17"/>
  <c r="X48" i="17"/>
  <c r="Z48" i="17"/>
  <c r="Y48" i="17"/>
  <c r="AC48" i="17"/>
  <c r="X56" i="17"/>
  <c r="Z56" i="17"/>
  <c r="Y56" i="17"/>
  <c r="AC56" i="17"/>
  <c r="X64" i="17"/>
  <c r="Z64" i="17"/>
  <c r="Y64" i="17"/>
  <c r="AC64" i="17"/>
  <c r="X72" i="17"/>
  <c r="Z72" i="17"/>
  <c r="Y72" i="17"/>
  <c r="AC72" i="17"/>
  <c r="X80" i="17"/>
  <c r="Z80" i="17"/>
  <c r="Y80" i="17"/>
  <c r="AC80" i="17"/>
  <c r="X88" i="17"/>
  <c r="Z88" i="17"/>
  <c r="Y88" i="17"/>
  <c r="X96" i="17"/>
  <c r="Z96" i="17"/>
  <c r="Y96" i="17"/>
  <c r="X104" i="17"/>
  <c r="Z104" i="17"/>
  <c r="Y104" i="17"/>
  <c r="AC104" i="17"/>
  <c r="X112" i="17"/>
  <c r="Z112" i="17"/>
  <c r="Y112" i="17"/>
  <c r="AC112" i="17"/>
  <c r="X120" i="17"/>
  <c r="Z120" i="17"/>
  <c r="Y120" i="17"/>
  <c r="AC120" i="17"/>
  <c r="X128" i="17"/>
  <c r="Z128" i="17"/>
  <c r="Y128" i="17"/>
  <c r="AC128" i="17"/>
  <c r="X136" i="17"/>
  <c r="Z136" i="17"/>
  <c r="AC136" i="17"/>
  <c r="X182" i="17"/>
  <c r="Z182" i="17"/>
  <c r="Y182" i="17"/>
  <c r="AC182" i="17"/>
  <c r="X7" i="17"/>
  <c r="Y7" i="17"/>
  <c r="X143" i="17"/>
  <c r="Z143" i="17"/>
  <c r="Y143" i="17"/>
  <c r="AC143" i="17"/>
  <c r="X167" i="17"/>
  <c r="Z167" i="17"/>
  <c r="Y167" i="17"/>
  <c r="AC167" i="17"/>
  <c r="Z191" i="17"/>
  <c r="Y191" i="17"/>
  <c r="AC191" i="17"/>
  <c r="X8" i="17"/>
  <c r="Y8" i="17"/>
  <c r="X16" i="17"/>
  <c r="Z16" i="17"/>
  <c r="Y16" i="17"/>
  <c r="X168" i="17"/>
  <c r="Z168" i="17"/>
  <c r="Y168" i="17"/>
  <c r="AC168" i="17"/>
  <c r="X154" i="17"/>
  <c r="Z154" i="17"/>
  <c r="Y154" i="17"/>
  <c r="AC154" i="17"/>
  <c r="Z162" i="17"/>
  <c r="Y162" i="17"/>
  <c r="X170" i="17"/>
  <c r="Z170" i="17"/>
  <c r="Y170" i="17"/>
  <c r="AC170" i="17"/>
  <c r="X178" i="17"/>
  <c r="Z178" i="17"/>
  <c r="Y178" i="17"/>
  <c r="AC178" i="17"/>
  <c r="X186" i="17"/>
  <c r="Z186" i="17"/>
  <c r="Y186" i="17"/>
  <c r="AC186" i="17"/>
  <c r="X194" i="17"/>
  <c r="Z194" i="17"/>
  <c r="Y194" i="17"/>
  <c r="AC194" i="17"/>
  <c r="X202" i="17"/>
  <c r="Z202" i="17"/>
  <c r="Y202" i="17"/>
  <c r="AC202" i="17"/>
  <c r="X11" i="17"/>
  <c r="Z11" i="17"/>
  <c r="Y11" i="17"/>
  <c r="AC11" i="17"/>
  <c r="X19" i="17"/>
  <c r="Z19" i="17"/>
  <c r="Y19" i="17"/>
  <c r="X27" i="17"/>
  <c r="Z27" i="17"/>
  <c r="Y27" i="17"/>
  <c r="X35" i="17"/>
  <c r="Y35" i="17"/>
  <c r="X43" i="17"/>
  <c r="Z43" i="17"/>
  <c r="Y43" i="17"/>
  <c r="AC43" i="17"/>
  <c r="X49" i="17"/>
  <c r="Z49" i="17"/>
  <c r="Y49" i="17"/>
  <c r="AC49" i="17"/>
  <c r="X57" i="17"/>
  <c r="Z57" i="17"/>
  <c r="Y57" i="17"/>
  <c r="AC57" i="17"/>
  <c r="X65" i="17"/>
  <c r="Z65" i="17"/>
  <c r="Y65" i="17"/>
  <c r="AC65" i="17"/>
  <c r="X73" i="17"/>
  <c r="Z73" i="17"/>
  <c r="Y73" i="17"/>
  <c r="AC73" i="17"/>
  <c r="X81" i="17"/>
  <c r="Z81" i="17"/>
  <c r="Y81" i="17"/>
  <c r="AC81" i="17"/>
  <c r="X89" i="17"/>
  <c r="Z89" i="17"/>
  <c r="Y89" i="17"/>
  <c r="X97" i="17"/>
  <c r="Z97" i="17"/>
  <c r="Y97" i="17"/>
  <c r="X105" i="17"/>
  <c r="Z105" i="17"/>
  <c r="Y105" i="17"/>
  <c r="AC105" i="17"/>
  <c r="X113" i="17"/>
  <c r="Z113" i="17"/>
  <c r="Y113" i="17"/>
  <c r="AC113" i="17"/>
  <c r="X121" i="17"/>
  <c r="Z121" i="17"/>
  <c r="Y121" i="17"/>
  <c r="AC121" i="17"/>
  <c r="X129" i="17"/>
  <c r="Z129" i="17"/>
  <c r="Y129" i="17"/>
  <c r="AC129" i="17"/>
  <c r="X137" i="17"/>
  <c r="Z137" i="17"/>
  <c r="AC137" i="17"/>
  <c r="X142" i="17"/>
  <c r="Z142" i="17"/>
  <c r="Y142" i="17"/>
  <c r="AC142" i="17"/>
  <c r="X174" i="17"/>
  <c r="Z174" i="17"/>
  <c r="Y174" i="17"/>
  <c r="AC174" i="17"/>
  <c r="X190" i="17"/>
  <c r="Z190" i="17"/>
  <c r="Y190" i="17"/>
  <c r="AC190" i="17"/>
  <c r="X23" i="17"/>
  <c r="Z23" i="17"/>
  <c r="Y23" i="17"/>
  <c r="Z159" i="17"/>
  <c r="Y159" i="17"/>
  <c r="X183" i="17"/>
  <c r="Z183" i="17"/>
  <c r="Y183" i="17"/>
  <c r="AC183" i="17"/>
  <c r="X199" i="17"/>
  <c r="Z199" i="17"/>
  <c r="Y199" i="17"/>
  <c r="AC199" i="17"/>
  <c r="X24" i="17"/>
  <c r="Z24" i="17"/>
  <c r="Y24" i="17"/>
  <c r="X155" i="17"/>
  <c r="Z155" i="17"/>
  <c r="Y155" i="17"/>
  <c r="AC155" i="17"/>
  <c r="Z163" i="17"/>
  <c r="Y163" i="17"/>
  <c r="X171" i="17"/>
  <c r="Z171" i="17"/>
  <c r="Y171" i="17"/>
  <c r="AC171" i="17"/>
  <c r="X179" i="17"/>
  <c r="Z179" i="17"/>
  <c r="Y179" i="17"/>
  <c r="AC179" i="17"/>
  <c r="X187" i="17"/>
  <c r="Z187" i="17"/>
  <c r="Y187" i="17"/>
  <c r="AC187" i="17"/>
  <c r="X195" i="17"/>
  <c r="Z195" i="17"/>
  <c r="Y195" i="17"/>
  <c r="AC195" i="17"/>
  <c r="X4" i="17"/>
  <c r="Y4" i="17"/>
  <c r="X12" i="17"/>
  <c r="Z12" i="17"/>
  <c r="Y12" i="17"/>
  <c r="AC12" i="17"/>
  <c r="X20" i="17"/>
  <c r="Z20" i="17"/>
  <c r="Y20" i="17"/>
  <c r="X28" i="17"/>
  <c r="Z28" i="17"/>
  <c r="Y28" i="17"/>
  <c r="X36" i="17"/>
  <c r="Z36" i="17"/>
  <c r="Y36" i="17"/>
  <c r="AC36" i="17"/>
  <c r="X44" i="17"/>
  <c r="Z44" i="17"/>
  <c r="Y44" i="17"/>
  <c r="AC44" i="17"/>
  <c r="X50" i="17"/>
  <c r="Z50" i="17"/>
  <c r="Y50" i="17"/>
  <c r="AC50" i="17"/>
  <c r="X58" i="17"/>
  <c r="Z58" i="17"/>
  <c r="Y58" i="17"/>
  <c r="AC58" i="17"/>
  <c r="X66" i="17"/>
  <c r="Z66" i="17"/>
  <c r="Y66" i="17"/>
  <c r="AC66" i="17"/>
  <c r="X74" i="17"/>
  <c r="Z74" i="17"/>
  <c r="Y74" i="17"/>
  <c r="AC74" i="17"/>
  <c r="X82" i="17"/>
  <c r="Z82" i="17"/>
  <c r="Y82" i="17"/>
  <c r="AC82" i="17"/>
  <c r="X90" i="17"/>
  <c r="Z90" i="17"/>
  <c r="Y90" i="17"/>
  <c r="AC90" i="17"/>
  <c r="X98" i="17"/>
  <c r="Z98" i="17"/>
  <c r="Y98" i="17"/>
  <c r="X106" i="17"/>
  <c r="Z106" i="17"/>
  <c r="Y106" i="17"/>
  <c r="AC106" i="17"/>
  <c r="X114" i="17"/>
  <c r="Z114" i="17"/>
  <c r="Y114" i="17"/>
  <c r="AC114" i="17"/>
  <c r="X122" i="17"/>
  <c r="Z122" i="17"/>
  <c r="Y122" i="17"/>
  <c r="AC122" i="17"/>
  <c r="X130" i="17"/>
  <c r="Z130" i="17"/>
  <c r="Y130" i="17"/>
  <c r="AC130" i="17"/>
  <c r="X138" i="17"/>
  <c r="Z138" i="17"/>
  <c r="AC138" i="17"/>
  <c r="R212" i="17"/>
  <c r="T212" i="17"/>
  <c r="O212" i="17"/>
  <c r="V212" i="17"/>
  <c r="G3" i="17"/>
  <c r="G4" i="17"/>
  <c r="G5" i="17"/>
  <c r="G6" i="17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54" i="17"/>
  <c r="G55" i="17"/>
  <c r="G56" i="17"/>
  <c r="G57" i="17"/>
  <c r="G58" i="17"/>
  <c r="G59" i="17"/>
  <c r="G60" i="17"/>
  <c r="G61" i="17"/>
  <c r="G62" i="17"/>
  <c r="G63" i="17"/>
  <c r="G64" i="17"/>
  <c r="G65" i="17"/>
  <c r="G66" i="17"/>
  <c r="G67" i="17"/>
  <c r="G68" i="17"/>
  <c r="G69" i="17"/>
  <c r="G70" i="17"/>
  <c r="G71" i="17"/>
  <c r="G72" i="17"/>
  <c r="G73" i="17"/>
  <c r="G74" i="17"/>
  <c r="G75" i="17"/>
  <c r="G76" i="17"/>
  <c r="G77" i="17"/>
  <c r="G78" i="17"/>
  <c r="G79" i="17"/>
  <c r="G80" i="17"/>
  <c r="G81" i="17"/>
  <c r="G82" i="17"/>
  <c r="G83" i="17"/>
  <c r="G84" i="17"/>
  <c r="G85" i="17"/>
  <c r="G86" i="17"/>
  <c r="G87" i="17"/>
  <c r="G88" i="17"/>
  <c r="G89" i="17"/>
  <c r="G90" i="17"/>
  <c r="G91" i="17"/>
  <c r="G92" i="17"/>
  <c r="G93" i="17"/>
  <c r="G94" i="17"/>
  <c r="G95" i="17"/>
  <c r="G96" i="17"/>
  <c r="G97" i="17"/>
  <c r="G98" i="17"/>
  <c r="G99" i="17"/>
  <c r="G100" i="17"/>
  <c r="G101" i="17"/>
  <c r="G102" i="17"/>
  <c r="G103" i="17"/>
  <c r="G104" i="17"/>
  <c r="G105" i="17"/>
  <c r="G106" i="17"/>
  <c r="G107" i="17"/>
  <c r="G108" i="17"/>
  <c r="G109" i="17"/>
  <c r="G110" i="17"/>
  <c r="G111" i="17"/>
  <c r="G112" i="17"/>
  <c r="G113" i="17"/>
  <c r="G114" i="17"/>
  <c r="G115" i="17"/>
  <c r="G116" i="17"/>
  <c r="G117" i="17"/>
  <c r="G118" i="17"/>
  <c r="G119" i="17"/>
  <c r="G120" i="17"/>
  <c r="G121" i="17"/>
  <c r="G122" i="17"/>
  <c r="G123" i="17"/>
  <c r="G124" i="17"/>
  <c r="G125" i="17"/>
  <c r="G126" i="17"/>
  <c r="G127" i="17"/>
  <c r="G128" i="17"/>
  <c r="G129" i="17"/>
  <c r="G130" i="17"/>
  <c r="G131" i="17"/>
  <c r="G132" i="17"/>
  <c r="G133" i="17"/>
  <c r="G134" i="17"/>
  <c r="G135" i="17"/>
  <c r="G136" i="17"/>
  <c r="G137" i="17"/>
  <c r="G138" i="17"/>
  <c r="G139" i="17"/>
  <c r="G140" i="17"/>
  <c r="G141" i="17"/>
  <c r="G142" i="17"/>
  <c r="G143" i="17"/>
  <c r="G144" i="17"/>
  <c r="G145" i="17"/>
  <c r="G146" i="17"/>
  <c r="G147" i="17"/>
  <c r="G148" i="17"/>
  <c r="G149" i="17"/>
  <c r="G150" i="17"/>
  <c r="G151" i="17"/>
  <c r="G152" i="17"/>
  <c r="G153" i="17"/>
  <c r="G154" i="17"/>
  <c r="G155" i="17"/>
  <c r="G156" i="17"/>
  <c r="G157" i="17"/>
  <c r="G158" i="17"/>
  <c r="G159" i="17"/>
  <c r="G160" i="17"/>
  <c r="G161" i="17"/>
  <c r="G162" i="17"/>
  <c r="G163" i="17"/>
  <c r="G164" i="17"/>
  <c r="G165" i="17"/>
  <c r="G166" i="17"/>
  <c r="G167" i="17"/>
  <c r="G168" i="17"/>
  <c r="G169" i="17"/>
  <c r="G170" i="17"/>
  <c r="G171" i="17"/>
  <c r="G172" i="17"/>
  <c r="G173" i="17"/>
  <c r="G174" i="17"/>
  <c r="G175" i="17"/>
  <c r="G176" i="17"/>
  <c r="G177" i="17"/>
  <c r="G178" i="17"/>
  <c r="G179" i="17"/>
  <c r="G180" i="17"/>
  <c r="G181" i="17"/>
  <c r="G182" i="17"/>
  <c r="G183" i="17"/>
  <c r="G184" i="17"/>
  <c r="G185" i="17"/>
  <c r="G186" i="17"/>
  <c r="G187" i="17"/>
  <c r="G188" i="17"/>
  <c r="G189" i="17"/>
  <c r="G190" i="17"/>
  <c r="G191" i="17"/>
  <c r="G192" i="17"/>
  <c r="G193" i="17"/>
  <c r="G194" i="17"/>
  <c r="G195" i="17"/>
  <c r="G196" i="17"/>
  <c r="G197" i="17"/>
  <c r="G198" i="17"/>
  <c r="G199" i="17"/>
  <c r="G200" i="17"/>
  <c r="G201" i="17"/>
  <c r="G202" i="17"/>
  <c r="G203" i="17"/>
  <c r="G204" i="17"/>
  <c r="G205" i="17"/>
  <c r="G206" i="17"/>
  <c r="G207" i="17"/>
  <c r="G208" i="17"/>
  <c r="G209" i="17"/>
  <c r="G210" i="17"/>
  <c r="X212" i="17" l="1"/>
  <c r="AC212" i="17"/>
  <c r="Y212" i="17"/>
  <c r="Z212" i="17"/>
</calcChain>
</file>

<file path=xl/comments1.xml><?xml version="1.0" encoding="utf-8"?>
<comments xmlns="http://schemas.openxmlformats.org/spreadsheetml/2006/main">
  <authors>
    <author>VITA Program</author>
    <author>Fisher, Constance (DCJS)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M.Darden:  K. Adcock last day 6/18/19; leave payout $4,419.48; replacement by 8/1/19.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MDarden:  Moved to position 354 eff 7.25.19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</rPr>
          <t>MDarden: Moved to position #352 eff 7.10.19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6" authorId="1" shapeId="0">
      <text>
        <r>
          <rPr>
            <b/>
            <sz val="9"/>
            <color indexed="81"/>
            <rFont val="Tahoma"/>
            <family val="2"/>
          </rPr>
          <t>Fisher, Constance (DCJS):</t>
        </r>
        <r>
          <rPr>
            <sz val="9"/>
            <color indexed="81"/>
            <rFont val="Tahoma"/>
            <family val="2"/>
          </rPr>
          <t xml:space="preserve">
was .075</t>
        </r>
      </text>
    </comment>
    <comment ref="I42" authorId="1" shapeId="0">
      <text>
        <r>
          <rPr>
            <b/>
            <sz val="9"/>
            <color indexed="81"/>
            <rFont val="Tahoma"/>
            <family val="2"/>
          </rPr>
          <t>Fisher, Constance (DCJS):</t>
        </r>
        <r>
          <rPr>
            <sz val="9"/>
            <color indexed="81"/>
            <rFont val="Tahoma"/>
            <family val="2"/>
          </rPr>
          <t xml:space="preserve">
used to be 390004</t>
        </r>
      </text>
    </comment>
    <comment ref="J42" authorId="1" shapeId="0">
      <text>
        <r>
          <rPr>
            <b/>
            <sz val="9"/>
            <color indexed="81"/>
            <rFont val="Tahoma"/>
            <family val="2"/>
          </rPr>
          <t>Fisher, Constance (DCJS):</t>
        </r>
        <r>
          <rPr>
            <sz val="9"/>
            <color indexed="81"/>
            <rFont val="Tahoma"/>
            <family val="2"/>
          </rPr>
          <t xml:space="preserve">
used to be CJS70072</t>
        </r>
      </text>
    </comment>
    <comment ref="B46" authorId="0" shapeId="0">
      <text>
        <r>
          <rPr>
            <b/>
            <sz val="9"/>
            <color indexed="81"/>
            <rFont val="Tahoma"/>
            <family val="2"/>
          </rPr>
          <t>MDarden:
Aja allocation changed based on Tom's 7.15.19 email.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96" authorId="1" shapeId="0">
      <text>
        <r>
          <rPr>
            <b/>
            <sz val="9"/>
            <color indexed="81"/>
            <rFont val="Tahoma"/>
            <family val="2"/>
          </rPr>
          <t>Fisher, Constance (DCJS):</t>
        </r>
        <r>
          <rPr>
            <sz val="9"/>
            <color indexed="81"/>
            <rFont val="Tahoma"/>
            <family val="2"/>
          </rPr>
          <t xml:space="preserve">
Was 390004 but should be 390002</t>
        </r>
      </text>
    </comment>
    <comment ref="A154" authorId="0" shapeId="0">
      <text>
        <r>
          <rPr>
            <b/>
            <sz val="9"/>
            <color indexed="81"/>
            <rFont val="Tahoma"/>
            <family val="2"/>
          </rPr>
          <t>Temporary Acting Pay effective 9.10.19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4" authorId="1" shapeId="0">
      <text>
        <r>
          <rPr>
            <b/>
            <sz val="9"/>
            <color indexed="81"/>
            <rFont val="Tahoma"/>
            <family val="2"/>
          </rPr>
          <t>Fisher, Constance (DCJS):</t>
        </r>
        <r>
          <rPr>
            <sz val="9"/>
            <color indexed="81"/>
            <rFont val="Tahoma"/>
            <family val="2"/>
          </rPr>
          <t xml:space="preserve">
Was 00347, but verified with Christy that Betsy is in position #00360</t>
        </r>
      </text>
    </comment>
    <comment ref="B185" authorId="0" shapeId="0">
      <text>
        <r>
          <rPr>
            <b/>
            <sz val="9"/>
            <color indexed="81"/>
            <rFont val="Tahoma"/>
            <family val="2"/>
          </rPr>
          <t>MDarden:
Effective 8/5/19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6" authorId="0" shapeId="0">
      <text>
        <r>
          <rPr>
            <b/>
            <sz val="9"/>
            <color indexed="81"/>
            <rFont val="Tahoma"/>
            <family val="2"/>
          </rPr>
          <t>MDarden:
Effective 8/5/19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7" authorId="0" shapeId="0">
      <text>
        <r>
          <rPr>
            <b/>
            <sz val="9"/>
            <color indexed="81"/>
            <rFont val="Tahoma"/>
            <family val="2"/>
          </rPr>
          <t>MDarden:
Effective 8/5/19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87" authorId="1" shapeId="0">
      <text>
        <r>
          <rPr>
            <b/>
            <sz val="9"/>
            <color indexed="81"/>
            <rFont val="Tahoma"/>
            <family val="2"/>
          </rPr>
          <t>Fisher, Constance (DCJS):</t>
        </r>
        <r>
          <rPr>
            <sz val="9"/>
            <color indexed="81"/>
            <rFont val="Tahoma"/>
            <family val="2"/>
          </rPr>
          <t xml:space="preserve">
used to be 390002</t>
        </r>
      </text>
    </comment>
    <comment ref="I190" authorId="1" shapeId="0">
      <text>
        <r>
          <rPr>
            <b/>
            <sz val="9"/>
            <color indexed="81"/>
            <rFont val="Tahoma"/>
            <family val="2"/>
          </rPr>
          <t>Fisher, Constance (DCJS):</t>
        </r>
        <r>
          <rPr>
            <sz val="9"/>
            <color indexed="81"/>
            <rFont val="Tahoma"/>
            <family val="2"/>
          </rPr>
          <t xml:space="preserve">
used to be 390002</t>
        </r>
      </text>
    </comment>
    <comment ref="B203" authorId="0" shapeId="0">
      <text>
        <r>
          <rPr>
            <b/>
            <sz val="9"/>
            <color indexed="81"/>
            <rFont val="Tahoma"/>
            <family val="2"/>
          </rPr>
          <t>Mdarden: Started 7.25.19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04" authorId="0" shapeId="0">
      <text>
        <r>
          <rPr>
            <b/>
            <sz val="9"/>
            <color indexed="81"/>
            <rFont val="Tahoma"/>
            <family val="2"/>
          </rPr>
          <t>MDarden: Started 7.29.19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05" authorId="0" shapeId="0">
      <text>
        <r>
          <rPr>
            <b/>
            <sz val="9"/>
            <color indexed="81"/>
            <rFont val="Tahoma"/>
            <family val="2"/>
          </rPr>
          <t>MDarden: started effective 7.25.19
Per Christy Schrader, will start 1/6/20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06" authorId="1" shapeId="0">
      <text>
        <r>
          <rPr>
            <b/>
            <sz val="9"/>
            <color indexed="81"/>
            <rFont val="Tahoma"/>
            <family val="2"/>
          </rPr>
          <t>Fisher, Constance (DCJS):</t>
        </r>
        <r>
          <rPr>
            <sz val="9"/>
            <color indexed="81"/>
            <rFont val="Tahoma"/>
            <family val="2"/>
          </rPr>
          <t xml:space="preserve">
started new position 7/10</t>
        </r>
      </text>
    </comment>
    <comment ref="B207" authorId="1" shapeId="0">
      <text>
        <r>
          <rPr>
            <b/>
            <sz val="9"/>
            <color indexed="81"/>
            <rFont val="Tahoma"/>
            <family val="2"/>
          </rPr>
          <t>Fisher, Constance (DCJS):</t>
        </r>
        <r>
          <rPr>
            <sz val="9"/>
            <color indexed="81"/>
            <rFont val="Tahoma"/>
            <family val="2"/>
          </rPr>
          <t xml:space="preserve">
started 7/10</t>
        </r>
      </text>
    </comment>
    <comment ref="D207" authorId="1" shapeId="0">
      <text>
        <r>
          <rPr>
            <b/>
            <sz val="9"/>
            <color indexed="81"/>
            <rFont val="Tahoma"/>
            <family val="2"/>
          </rPr>
          <t>Fisher, Constance (DCJS):</t>
        </r>
        <r>
          <rPr>
            <sz val="9"/>
            <color indexed="81"/>
            <rFont val="Tahoma"/>
            <family val="2"/>
          </rPr>
          <t xml:space="preserve">
Was position #360 but verified with Christy that Brad is in Position 347</t>
        </r>
      </text>
    </comment>
    <comment ref="B208" authorId="1" shapeId="0">
      <text>
        <r>
          <rPr>
            <b/>
            <sz val="9"/>
            <color indexed="81"/>
            <rFont val="Tahoma"/>
            <family val="2"/>
          </rPr>
          <t>Fisher, Constance (DCJS):</t>
        </r>
        <r>
          <rPr>
            <sz val="9"/>
            <color indexed="81"/>
            <rFont val="Tahoma"/>
            <family val="2"/>
          </rPr>
          <t xml:space="preserve">
started 7/10</t>
        </r>
      </text>
    </comment>
    <comment ref="B209" authorId="0" shapeId="0">
      <text>
        <r>
          <rPr>
            <b/>
            <sz val="9"/>
            <color indexed="81"/>
            <rFont val="Tahoma"/>
            <family val="2"/>
          </rPr>
          <t>VITA Program:</t>
        </r>
        <r>
          <rPr>
            <sz val="9"/>
            <color indexed="81"/>
            <rFont val="Tahoma"/>
            <family val="2"/>
          </rPr>
          <t xml:space="preserve">
effective 11/21/19</t>
        </r>
      </text>
    </comment>
  </commentList>
</comments>
</file>

<file path=xl/sharedStrings.xml><?xml version="1.0" encoding="utf-8"?>
<sst xmlns="http://schemas.openxmlformats.org/spreadsheetml/2006/main" count="3271" uniqueCount="731">
  <si>
    <t>AP</t>
  </si>
  <si>
    <t>Accounts Payable</t>
  </si>
  <si>
    <t>5012780</t>
  </si>
  <si>
    <t>01000</t>
  </si>
  <si>
    <t>Server &amp; End User Charges</t>
  </si>
  <si>
    <t>AP01450162</t>
  </si>
  <si>
    <t>79999</t>
  </si>
  <si>
    <t>399002</t>
  </si>
  <si>
    <t>00021218</t>
  </si>
  <si>
    <t>10230</t>
  </si>
  <si>
    <t>Server and End User Charges</t>
  </si>
  <si>
    <t>AP01417256</t>
  </si>
  <si>
    <t>00020542</t>
  </si>
  <si>
    <t>5013120</t>
  </si>
  <si>
    <t>SPJ</t>
  </si>
  <si>
    <t>99999</t>
  </si>
  <si>
    <t>PCO2348752</t>
  </si>
  <si>
    <t>0001415721</t>
  </si>
  <si>
    <t>Office Supplies</t>
  </si>
  <si>
    <t>PCO2485236</t>
  </si>
  <si>
    <t>PCO2485239</t>
  </si>
  <si>
    <t>PCO2508269</t>
  </si>
  <si>
    <t>0001432476</t>
  </si>
  <si>
    <t>To allocate 2nd Qtr Charges</t>
  </si>
  <si>
    <t>PCO2509170</t>
  </si>
  <si>
    <t>0001445251</t>
  </si>
  <si>
    <t>5012160</t>
  </si>
  <si>
    <t>February 2020 Telephone Bill</t>
  </si>
  <si>
    <t>AP01459534</t>
  </si>
  <si>
    <t>00021260</t>
  </si>
  <si>
    <t>January 2020 Telephone Bill</t>
  </si>
  <si>
    <t>AP01445556</t>
  </si>
  <si>
    <t>00020963</t>
  </si>
  <si>
    <t>December 2019 Telephone Bill</t>
  </si>
  <si>
    <t>AP01418478</t>
  </si>
  <si>
    <t>00020619</t>
  </si>
  <si>
    <t>5013130</t>
  </si>
  <si>
    <t>Stationary &amp; Forms</t>
  </si>
  <si>
    <t>PCO2510647</t>
  </si>
  <si>
    <t>PCO2487342</t>
  </si>
  <si>
    <t>PCO2484009</t>
  </si>
  <si>
    <t>Row Labels</t>
  </si>
  <si>
    <t>5012140</t>
  </si>
  <si>
    <t>5012150</t>
  </si>
  <si>
    <t>5012240</t>
  </si>
  <si>
    <t>5012520</t>
  </si>
  <si>
    <t>5012660</t>
  </si>
  <si>
    <t>5012740</t>
  </si>
  <si>
    <t>5012760</t>
  </si>
  <si>
    <t>5013420</t>
  </si>
  <si>
    <t>5013520</t>
  </si>
  <si>
    <t>5013630</t>
  </si>
  <si>
    <t>5013740</t>
  </si>
  <si>
    <t>5015380</t>
  </si>
  <si>
    <t>5015410</t>
  </si>
  <si>
    <t>Grand Total</t>
  </si>
  <si>
    <t>Medical &amp; Dental Supplies</t>
  </si>
  <si>
    <t>PCO2494392</t>
  </si>
  <si>
    <t>Educational Supplies</t>
  </si>
  <si>
    <t>PCO2494388</t>
  </si>
  <si>
    <t>NO PO</t>
  </si>
  <si>
    <t>Custodial Repair &amp; Maint Matrl</t>
  </si>
  <si>
    <t>eVA Fees</t>
  </si>
  <si>
    <t>AP01444426</t>
  </si>
  <si>
    <t>00020980</t>
  </si>
  <si>
    <t>Misc Maintenances Fees</t>
  </si>
  <si>
    <t>AP01461089</t>
  </si>
  <si>
    <t>00021255</t>
  </si>
  <si>
    <t>Expense Distribution</t>
  </si>
  <si>
    <t>AP01432909</t>
  </si>
  <si>
    <t>00020833</t>
  </si>
  <si>
    <t>Misc Maintenance Fees</t>
  </si>
  <si>
    <t>AP01412357</t>
  </si>
  <si>
    <t>00020538</t>
  </si>
  <si>
    <t>390002</t>
  </si>
  <si>
    <t>Manual Labor Services</t>
  </si>
  <si>
    <t>PCO2486648</t>
  </si>
  <si>
    <t>0001435424</t>
  </si>
  <si>
    <t>02140</t>
  </si>
  <si>
    <t>10000</t>
  </si>
  <si>
    <t>CJS5651702</t>
  </si>
  <si>
    <t>ADMIN</t>
  </si>
  <si>
    <t>CJS5601701</t>
  </si>
  <si>
    <t>09300</t>
  </si>
  <si>
    <t>CJS99001</t>
  </si>
  <si>
    <t>07040</t>
  </si>
  <si>
    <t>CJS7101601</t>
  </si>
  <si>
    <t>399001</t>
  </si>
  <si>
    <t>02210</t>
  </si>
  <si>
    <t>CJS98001</t>
  </si>
  <si>
    <t>CJS70058</t>
  </si>
  <si>
    <t>CJS70053</t>
  </si>
  <si>
    <t>CJS70059</t>
  </si>
  <si>
    <t>CJS47903</t>
  </si>
  <si>
    <t>CJS67028</t>
  </si>
  <si>
    <t>09035</t>
  </si>
  <si>
    <t>CJS70072</t>
  </si>
  <si>
    <t>CJS5701701</t>
  </si>
  <si>
    <t>CJS70071</t>
  </si>
  <si>
    <t>Employee received FY 2019 Raise.</t>
  </si>
  <si>
    <t>Employee requires additional increase due to pay band increase.</t>
  </si>
  <si>
    <t>Employee does not meet threshhold for Merit Increase.</t>
  </si>
  <si>
    <t>Wage Employee; hourly rate times 1500 hours.</t>
  </si>
  <si>
    <t>Wage</t>
  </si>
  <si>
    <t>Computer Services</t>
  </si>
  <si>
    <t>CJ004</t>
  </si>
  <si>
    <t>Law Enforcement</t>
  </si>
  <si>
    <t>CJ082</t>
  </si>
  <si>
    <t>Stone</t>
  </si>
  <si>
    <t>David</t>
  </si>
  <si>
    <t>Salary</t>
  </si>
  <si>
    <t>School &amp; Campus Safety</t>
  </si>
  <si>
    <t>00361</t>
  </si>
  <si>
    <t>Wilcox</t>
  </si>
  <si>
    <t>Nicole</t>
  </si>
  <si>
    <t>00347</t>
  </si>
  <si>
    <t>Stang</t>
  </si>
  <si>
    <t>Bradley</t>
  </si>
  <si>
    <t>00359</t>
  </si>
  <si>
    <t>Fawcett</t>
  </si>
  <si>
    <t>Kristina</t>
  </si>
  <si>
    <t>00358</t>
  </si>
  <si>
    <t>Smith</t>
  </si>
  <si>
    <t>Scott</t>
  </si>
  <si>
    <t>00357</t>
  </si>
  <si>
    <t>Wilson</t>
  </si>
  <si>
    <t>Gillian</t>
  </si>
  <si>
    <t>00356</t>
  </si>
  <si>
    <t>Simon</t>
  </si>
  <si>
    <t>Kim</t>
  </si>
  <si>
    <t>Programs &amp; Services</t>
  </si>
  <si>
    <t>00355</t>
  </si>
  <si>
    <t>Wengloski</t>
  </si>
  <si>
    <t>Christine</t>
  </si>
  <si>
    <t>00354</t>
  </si>
  <si>
    <t>Barrows</t>
  </si>
  <si>
    <t>Amia</t>
  </si>
  <si>
    <t>00353</t>
  </si>
  <si>
    <t>Hinton</t>
  </si>
  <si>
    <t xml:space="preserve">Tyler </t>
  </si>
  <si>
    <t>00352</t>
  </si>
  <si>
    <t>Cosel</t>
  </si>
  <si>
    <t>Janice</t>
  </si>
  <si>
    <t>Director</t>
  </si>
  <si>
    <t>00351</t>
  </si>
  <si>
    <t>Alvernaz</t>
  </si>
  <si>
    <t>Angella</t>
  </si>
  <si>
    <t>Licensure and Regulatory</t>
  </si>
  <si>
    <t>00350</t>
  </si>
  <si>
    <t>Kurek</t>
  </si>
  <si>
    <t>Sandra</t>
  </si>
  <si>
    <t>Grants</t>
  </si>
  <si>
    <t>00349</t>
  </si>
  <si>
    <t>Owens-Burroughs</t>
  </si>
  <si>
    <t>Kimberly</t>
  </si>
  <si>
    <t>00348</t>
  </si>
  <si>
    <t>Abbott</t>
  </si>
  <si>
    <t>Carter</t>
  </si>
  <si>
    <t>00360</t>
  </si>
  <si>
    <t>Bell</t>
  </si>
  <si>
    <t>Elizabeth</t>
  </si>
  <si>
    <t>00101</t>
  </si>
  <si>
    <t>WOOLDRIDGE</t>
  </si>
  <si>
    <t>CHARLES</t>
  </si>
  <si>
    <t>00340</t>
  </si>
  <si>
    <t>WILLIE-SURRATT</t>
  </si>
  <si>
    <t>TERRY</t>
  </si>
  <si>
    <t>00038</t>
  </si>
  <si>
    <t>WILLIAMS</t>
  </si>
  <si>
    <t>DEANDREA</t>
  </si>
  <si>
    <t>00346</t>
  </si>
  <si>
    <t>WILLIAM</t>
  </si>
  <si>
    <t>CJ006</t>
  </si>
  <si>
    <t>WALTERS</t>
  </si>
  <si>
    <t>LORI</t>
  </si>
  <si>
    <t>00150</t>
  </si>
  <si>
    <t>VADAS</t>
  </si>
  <si>
    <t>KRISTINA</t>
  </si>
  <si>
    <t>00148</t>
  </si>
  <si>
    <t>THROCKMORTON</t>
  </si>
  <si>
    <t>EDITH</t>
  </si>
  <si>
    <t>HR</t>
  </si>
  <si>
    <t>00231</t>
  </si>
  <si>
    <t>THORPE</t>
  </si>
  <si>
    <t>MICHELE</t>
  </si>
  <si>
    <t>00131</t>
  </si>
  <si>
    <t>THORNTON</t>
  </si>
  <si>
    <t>LISA</t>
  </si>
  <si>
    <t>CJ009</t>
  </si>
  <si>
    <t>THOMAS</t>
  </si>
  <si>
    <t>KAREN</t>
  </si>
  <si>
    <t>00000</t>
  </si>
  <si>
    <t>TAYLOR</t>
  </si>
  <si>
    <t>SHANNON</t>
  </si>
  <si>
    <t>00258</t>
  </si>
  <si>
    <t>SUTTLES</t>
  </si>
  <si>
    <t>Finance</t>
  </si>
  <si>
    <t>00244</t>
  </si>
  <si>
    <t>SULLIVAN</t>
  </si>
  <si>
    <t>00251</t>
  </si>
  <si>
    <t>STOKES</t>
  </si>
  <si>
    <t>ALBERT</t>
  </si>
  <si>
    <t>CJ037</t>
  </si>
  <si>
    <t>STEVENS</t>
  </si>
  <si>
    <t>CURTIS</t>
  </si>
  <si>
    <t>00325</t>
  </si>
  <si>
    <t>STARKES</t>
  </si>
  <si>
    <t>CORDELIA</t>
  </si>
  <si>
    <t>CJ015</t>
  </si>
  <si>
    <t>STABLES</t>
  </si>
  <si>
    <t>KENNETH</t>
  </si>
  <si>
    <t>00036</t>
  </si>
  <si>
    <t>SNEED</t>
  </si>
  <si>
    <t>VIRGINIA</t>
  </si>
  <si>
    <t>00186</t>
  </si>
  <si>
    <t>SMITH</t>
  </si>
  <si>
    <t>TIERRA</t>
  </si>
  <si>
    <t>00330</t>
  </si>
  <si>
    <t>STACIE</t>
  </si>
  <si>
    <t>00302</t>
  </si>
  <si>
    <t>ERIK</t>
  </si>
  <si>
    <t>00149</t>
  </si>
  <si>
    <t>Christeen</t>
  </si>
  <si>
    <t>00105</t>
  </si>
  <si>
    <t>SINK</t>
  </si>
  <si>
    <t>AMY</t>
  </si>
  <si>
    <t>00205</t>
  </si>
  <si>
    <t>SHUPARSKYY</t>
  </si>
  <si>
    <t>VIKTOR</t>
  </si>
  <si>
    <t>00193</t>
  </si>
  <si>
    <t>SHALTON</t>
  </si>
  <si>
    <t>KRISTI</t>
  </si>
  <si>
    <t>00345</t>
  </si>
  <si>
    <t>SHAFFER</t>
  </si>
  <si>
    <t>ANYA</t>
  </si>
  <si>
    <t>00331</t>
  </si>
  <si>
    <t>SELF</t>
  </si>
  <si>
    <t>00156</t>
  </si>
  <si>
    <t>SCHRADER</t>
  </si>
  <si>
    <t>CHRISTY</t>
  </si>
  <si>
    <t>00248</t>
  </si>
  <si>
    <t>SCHARF</t>
  </si>
  <si>
    <t>BRYAN</t>
  </si>
  <si>
    <t>00255</t>
  </si>
  <si>
    <t>Vacant</t>
  </si>
  <si>
    <t>00211</t>
  </si>
  <si>
    <t>ROTH</t>
  </si>
  <si>
    <t>00311</t>
  </si>
  <si>
    <t>ROSE</t>
  </si>
  <si>
    <t>Hubbard</t>
  </si>
  <si>
    <t xml:space="preserve">Angela </t>
  </si>
  <si>
    <t>00204</t>
  </si>
  <si>
    <t>ROBERTSON</t>
  </si>
  <si>
    <t>PERONNEAU</t>
  </si>
  <si>
    <t>Research</t>
  </si>
  <si>
    <t>00245</t>
  </si>
  <si>
    <t>ROBERTS</t>
  </si>
  <si>
    <t>DEBORAH</t>
  </si>
  <si>
    <t>00203</t>
  </si>
  <si>
    <t>REED</t>
  </si>
  <si>
    <t>MARILYN</t>
  </si>
  <si>
    <t>00179</t>
  </si>
  <si>
    <t>PITZER</t>
  </si>
  <si>
    <t>FRANK</t>
  </si>
  <si>
    <t>00123</t>
  </si>
  <si>
    <t>PITTMAN-SMITH</t>
  </si>
  <si>
    <t>NINA</t>
  </si>
  <si>
    <t>UG002</t>
  </si>
  <si>
    <t>PETERSON</t>
  </si>
  <si>
    <t>MEGAN</t>
  </si>
  <si>
    <t>00164</t>
  </si>
  <si>
    <t>O'NEILL</t>
  </si>
  <si>
    <t>MELISSA</t>
  </si>
  <si>
    <t>CJ072</t>
  </si>
  <si>
    <t>MORRIS</t>
  </si>
  <si>
    <t>BRONWYN</t>
  </si>
  <si>
    <t>00177</t>
  </si>
  <si>
    <t>MONTGOMERY</t>
  </si>
  <si>
    <t>00202</t>
  </si>
  <si>
    <t>MILLER-STROHECKER</t>
  </si>
  <si>
    <t>LINDA</t>
  </si>
  <si>
    <t>00320</t>
  </si>
  <si>
    <t>MILLER</t>
  </si>
  <si>
    <t>LIZBETH</t>
  </si>
  <si>
    <t>CJ005</t>
  </si>
  <si>
    <t>CAROL</t>
  </si>
  <si>
    <t>00279</t>
  </si>
  <si>
    <t>MILES</t>
  </si>
  <si>
    <t>MICHELLE</t>
  </si>
  <si>
    <t>00144</t>
  </si>
  <si>
    <t>CANDACE</t>
  </si>
  <si>
    <t>00023</t>
  </si>
  <si>
    <t>MICHAELIS</t>
  </si>
  <si>
    <t>DONNA</t>
  </si>
  <si>
    <t>00114</t>
  </si>
  <si>
    <t>MEYER</t>
  </si>
  <si>
    <t>COURTNEY</t>
  </si>
  <si>
    <t>CJ101</t>
  </si>
  <si>
    <t>MCHALE</t>
  </si>
  <si>
    <t>ROBERT</t>
  </si>
  <si>
    <t>00166</t>
  </si>
  <si>
    <t>MCDONOUGH</t>
  </si>
  <si>
    <t>JAMES</t>
  </si>
  <si>
    <t>00151</t>
  </si>
  <si>
    <t>MAYS</t>
  </si>
  <si>
    <t>DERRICK</t>
  </si>
  <si>
    <t>00261</t>
  </si>
  <si>
    <t>MATTHEWS</t>
  </si>
  <si>
    <t>TRACY</t>
  </si>
  <si>
    <t>00336</t>
  </si>
  <si>
    <t>MASON</t>
  </si>
  <si>
    <t>00314</t>
  </si>
  <si>
    <t>MARTIN</t>
  </si>
  <si>
    <t>ANNDELYNN</t>
  </si>
  <si>
    <t>00029</t>
  </si>
  <si>
    <t>MARKS</t>
  </si>
  <si>
    <t>LAUREL</t>
  </si>
  <si>
    <t>00295</t>
  </si>
  <si>
    <t>LYNCH</t>
  </si>
  <si>
    <t>LORETTA</t>
  </si>
  <si>
    <t>CJ008</t>
  </si>
  <si>
    <t>LUX</t>
  </si>
  <si>
    <t>00281</t>
  </si>
  <si>
    <t>LEWIS</t>
  </si>
  <si>
    <t>RHEYSONTE</t>
  </si>
  <si>
    <t>00326</t>
  </si>
  <si>
    <t>KROL</t>
  </si>
  <si>
    <t>NICHOLE</t>
  </si>
  <si>
    <t>CJ081</t>
  </si>
  <si>
    <t>KLINE</t>
  </si>
  <si>
    <t>JENNIFER</t>
  </si>
  <si>
    <t>00051</t>
  </si>
  <si>
    <t>00341</t>
  </si>
  <si>
    <t>KINCH</t>
  </si>
  <si>
    <t>LOIS</t>
  </si>
  <si>
    <t>00260</t>
  </si>
  <si>
    <t>ANDREW</t>
  </si>
  <si>
    <t>00247</t>
  </si>
  <si>
    <t>JOHNSON</t>
  </si>
  <si>
    <t>SHERRI</t>
  </si>
  <si>
    <t>00157</t>
  </si>
  <si>
    <t>BEVERLY</t>
  </si>
  <si>
    <t>00158</t>
  </si>
  <si>
    <t>00189</t>
  </si>
  <si>
    <t>ISLER</t>
  </si>
  <si>
    <t>MARGARET</t>
  </si>
  <si>
    <t>00282</t>
  </si>
  <si>
    <t>HYMAN</t>
  </si>
  <si>
    <t>LAUREEN</t>
  </si>
  <si>
    <t>Design</t>
  </si>
  <si>
    <t>00017</t>
  </si>
  <si>
    <t>HOWARD</t>
  </si>
  <si>
    <t xml:space="preserve">ADRIENNE </t>
  </si>
  <si>
    <t>00289</t>
  </si>
  <si>
    <t>Hopkins</t>
  </si>
  <si>
    <t>Gregory</t>
  </si>
  <si>
    <t>CJ030</t>
  </si>
  <si>
    <t>HOLMES</t>
  </si>
  <si>
    <t>EDWARD</t>
  </si>
  <si>
    <t>CJ080</t>
  </si>
  <si>
    <t>HEWES</t>
  </si>
  <si>
    <t>DAVID</t>
  </si>
  <si>
    <t>00191</t>
  </si>
  <si>
    <t>HAYMORE</t>
  </si>
  <si>
    <t>TIMOTHY</t>
  </si>
  <si>
    <t>CJ083</t>
  </si>
  <si>
    <t>Harris</t>
  </si>
  <si>
    <t xml:space="preserve">Patrick </t>
  </si>
  <si>
    <t>00293</t>
  </si>
  <si>
    <t>HARRIS</t>
  </si>
  <si>
    <t>00125</t>
  </si>
  <si>
    <t>00146</t>
  </si>
  <si>
    <t>00198</t>
  </si>
  <si>
    <t>HARPSTER</t>
  </si>
  <si>
    <t>PAULA</t>
  </si>
  <si>
    <t>00334</t>
  </si>
  <si>
    <t>HACKLEY</t>
  </si>
  <si>
    <t>DEREK</t>
  </si>
  <si>
    <t>00174</t>
  </si>
  <si>
    <t>GRAY</t>
  </si>
  <si>
    <t>SHARON</t>
  </si>
  <si>
    <t>00312</t>
  </si>
  <si>
    <t>GOOCH</t>
  </si>
  <si>
    <t>TERESA</t>
  </si>
  <si>
    <t>00309</t>
  </si>
  <si>
    <t>FULLER-WILSON</t>
  </si>
  <si>
    <t>JULIA</t>
  </si>
  <si>
    <t>UG003</t>
  </si>
  <si>
    <t>FRYE</t>
  </si>
  <si>
    <t>00138</t>
  </si>
  <si>
    <t>FOSTER</t>
  </si>
  <si>
    <t>PATRICIA</t>
  </si>
  <si>
    <t>00139</t>
  </si>
  <si>
    <t>JENNA</t>
  </si>
  <si>
    <t>00283</t>
  </si>
  <si>
    <t>FITZPATRICK</t>
  </si>
  <si>
    <t>00078</t>
  </si>
  <si>
    <t>FISHER</t>
  </si>
  <si>
    <t>CONSTANCE</t>
  </si>
  <si>
    <t>00301</t>
  </si>
  <si>
    <t>FERO</t>
  </si>
  <si>
    <t>MARK</t>
  </si>
  <si>
    <t>00132</t>
  </si>
  <si>
    <t>FERGUSON</t>
  </si>
  <si>
    <t>AJA</t>
  </si>
  <si>
    <t>00269</t>
  </si>
  <si>
    <t>Felts</t>
  </si>
  <si>
    <t>Chad</t>
  </si>
  <si>
    <t>00315</t>
  </si>
  <si>
    <t>VACANT</t>
  </si>
  <si>
    <t>00321</t>
  </si>
  <si>
    <t>EVERS</t>
  </si>
  <si>
    <t>TERRI</t>
  </si>
  <si>
    <t>00268</t>
  </si>
  <si>
    <t>EVERETTS</t>
  </si>
  <si>
    <t>TRICIA</t>
  </si>
  <si>
    <t>00310</t>
  </si>
  <si>
    <t>EGEN</t>
  </si>
  <si>
    <t>LESLIE</t>
  </si>
  <si>
    <t>00319</t>
  </si>
  <si>
    <t>DRUDGE</t>
  </si>
  <si>
    <t>BARBARA</t>
  </si>
  <si>
    <t>00129</t>
  </si>
  <si>
    <t>DODD</t>
  </si>
  <si>
    <t>00180</t>
  </si>
  <si>
    <t>DIETZ</t>
  </si>
  <si>
    <t>MARSHA</t>
  </si>
  <si>
    <t>00322</t>
  </si>
  <si>
    <t>DAWKINS</t>
  </si>
  <si>
    <t>MARC</t>
  </si>
  <si>
    <t>00324</t>
  </si>
  <si>
    <t>DAVIS</t>
  </si>
  <si>
    <t>ATHENA</t>
  </si>
  <si>
    <t>00027</t>
  </si>
  <si>
    <t>DARDEN</t>
  </si>
  <si>
    <t>MONICA</t>
  </si>
  <si>
    <t>00182</t>
  </si>
  <si>
    <t>DANDRIDGE</t>
  </si>
  <si>
    <t>ELIZABETH</t>
  </si>
  <si>
    <t>00109</t>
  </si>
  <si>
    <t>CRESS</t>
  </si>
  <si>
    <t>CAROLYN</t>
  </si>
  <si>
    <t>00329</t>
  </si>
  <si>
    <t>COTTER</t>
  </si>
  <si>
    <t>00342</t>
  </si>
  <si>
    <t>COSEL</t>
  </si>
  <si>
    <t>JANICE</t>
  </si>
  <si>
    <t>00327</t>
  </si>
  <si>
    <t>COOPER</t>
  </si>
  <si>
    <t>KERRIANNE</t>
  </si>
  <si>
    <t>00286</t>
  </si>
  <si>
    <t>COOKS</t>
  </si>
  <si>
    <t>00235</t>
  </si>
  <si>
    <t>COLEMAN</t>
  </si>
  <si>
    <t>ANIKA</t>
  </si>
  <si>
    <t>00170</t>
  </si>
  <si>
    <t>CLARKE</t>
  </si>
  <si>
    <t>00273</t>
  </si>
  <si>
    <t>CHRISTIAN</t>
  </si>
  <si>
    <t>00112</t>
  </si>
  <si>
    <t>CARVER</t>
  </si>
  <si>
    <t>00294</t>
  </si>
  <si>
    <t>CARDOZA</t>
  </si>
  <si>
    <t>BRENDA</t>
  </si>
  <si>
    <t>00135</t>
  </si>
  <si>
    <t>BLAKLEY</t>
  </si>
  <si>
    <t>BARON</t>
  </si>
  <si>
    <t>00254</t>
  </si>
  <si>
    <t>BASSETT</t>
  </si>
  <si>
    <t>DIONE</t>
  </si>
  <si>
    <t>BARROWS</t>
  </si>
  <si>
    <t>AMIA</t>
  </si>
  <si>
    <t>00316</t>
  </si>
  <si>
    <t>BANBERGER</t>
  </si>
  <si>
    <t>JONATHAN</t>
  </si>
  <si>
    <t>00335</t>
  </si>
  <si>
    <t>BAKER</t>
  </si>
  <si>
    <t>LEON</t>
  </si>
  <si>
    <t>00200</t>
  </si>
  <si>
    <t>BAGBY</t>
  </si>
  <si>
    <t>FELISCIA</t>
  </si>
  <si>
    <t>00252</t>
  </si>
  <si>
    <t>00317</t>
  </si>
  <si>
    <t>AKONG</t>
  </si>
  <si>
    <t>PAUL</t>
  </si>
  <si>
    <t>00313</t>
  </si>
  <si>
    <t>Percentage</t>
  </si>
  <si>
    <t>Cost Center</t>
  </si>
  <si>
    <t>Project</t>
  </si>
  <si>
    <t>Program</t>
  </si>
  <si>
    <t>Fund</t>
  </si>
  <si>
    <t>Concatenate</t>
  </si>
  <si>
    <t>Type</t>
  </si>
  <si>
    <t>Division</t>
  </si>
  <si>
    <t>Position #</t>
  </si>
  <si>
    <t>Emp ID</t>
  </si>
  <si>
    <t>LAST NAME</t>
  </si>
  <si>
    <t>FIRST NAME</t>
  </si>
  <si>
    <t>TasK</t>
  </si>
  <si>
    <t>Christopher</t>
  </si>
  <si>
    <t>Scuderi</t>
  </si>
  <si>
    <t>Tivona</t>
  </si>
  <si>
    <t>King</t>
  </si>
  <si>
    <t>MacArthur</t>
  </si>
  <si>
    <t>Jennifer</t>
  </si>
  <si>
    <t>CASA</t>
  </si>
  <si>
    <t>Nichole</t>
  </si>
  <si>
    <t>Phelps</t>
  </si>
  <si>
    <t xml:space="preserve">Department of Criminal Justices Services - FY2020 Budget, adjusted to remove projects that cannot be charged with overhead </t>
  </si>
  <si>
    <t>Phone-5012160</t>
  </si>
  <si>
    <t>Manual Labor - 5012660</t>
  </si>
  <si>
    <t>DGS Electric-5012520</t>
  </si>
  <si>
    <t>Server &amp; End User Charges - 5012780</t>
  </si>
  <si>
    <t>Supplies - 5013120</t>
  </si>
  <si>
    <t>Agency Paper - 5013130</t>
  </si>
  <si>
    <t>Medical Supplies - 5013420</t>
  </si>
  <si>
    <t>Custodial Repair - 5013520</t>
  </si>
  <si>
    <t>Department</t>
  </si>
  <si>
    <t>October 2019 Services</t>
  </si>
  <si>
    <t>AP01413836</t>
  </si>
  <si>
    <t>00020559</t>
  </si>
  <si>
    <t>Service Period: Sept. 2019</t>
  </si>
  <si>
    <t>AP01405843</t>
  </si>
  <si>
    <t>00020474</t>
  </si>
  <si>
    <t>August 2019 Services</t>
  </si>
  <si>
    <t>00020466</t>
  </si>
  <si>
    <t>VITA Nov. 2019 Telephone Bill</t>
  </si>
  <si>
    <t>AP01402871</t>
  </si>
  <si>
    <t>00020223</t>
  </si>
  <si>
    <t>October 2019 Telephone Bill</t>
  </si>
  <si>
    <t>AP01370941</t>
  </si>
  <si>
    <t>00019662</t>
  </si>
  <si>
    <t>September 2019 Telephone Bill</t>
  </si>
  <si>
    <t>AP01345881</t>
  </si>
  <si>
    <t>00019078</t>
  </si>
  <si>
    <t>August 2019 Telephone Bill</t>
  </si>
  <si>
    <t>AP01339383</t>
  </si>
  <si>
    <t>00018969</t>
  </si>
  <si>
    <t>July 2019 Telephone Bill</t>
  </si>
  <si>
    <t>AP01295262</t>
  </si>
  <si>
    <t>00018378</t>
  </si>
  <si>
    <t>AP01281017</t>
  </si>
  <si>
    <t>00018189</t>
  </si>
  <si>
    <t>0001435401</t>
  </si>
  <si>
    <t>To allocate 1st qtr charges</t>
  </si>
  <si>
    <t>Allocate FY20 (July-Sept) Char</t>
  </si>
  <si>
    <t>0001362462</t>
  </si>
  <si>
    <t>GL COA Journal Query by Ledger</t>
  </si>
  <si>
    <t xml:space="preserve"> 8</t>
  </si>
  <si>
    <t>GL Business Unit</t>
  </si>
  <si>
    <t>Ledger</t>
  </si>
  <si>
    <t>Fiscal Year</t>
  </si>
  <si>
    <t>Accounting Period</t>
  </si>
  <si>
    <t>Journal Source</t>
  </si>
  <si>
    <t>Journal ID</t>
  </si>
  <si>
    <t>Journal Date</t>
  </si>
  <si>
    <t>Date Posted</t>
  </si>
  <si>
    <t>Jrnl Line Nbr</t>
  </si>
  <si>
    <t>Account</t>
  </si>
  <si>
    <t>Task</t>
  </si>
  <si>
    <t>PC Bus Unit</t>
  </si>
  <si>
    <t>Activity</t>
  </si>
  <si>
    <t>FIPS</t>
  </si>
  <si>
    <t>Asset</t>
  </si>
  <si>
    <t>Agency Use 1</t>
  </si>
  <si>
    <t>Agency Use 2</t>
  </si>
  <si>
    <t>Amount</t>
  </si>
  <si>
    <t>Journal Line Reference</t>
  </si>
  <si>
    <t>Jrnl Line Description</t>
  </si>
  <si>
    <t>Long Descr</t>
  </si>
  <si>
    <t>14000</t>
  </si>
  <si>
    <t>ACTUALS</t>
  </si>
  <si>
    <t>0001334944</t>
  </si>
  <si>
    <t>FY20 PB Charge</t>
  </si>
  <si>
    <t>Performance Budgeting Fiscal Year 2020 General Fund Charge</t>
  </si>
  <si>
    <t>0001342124</t>
  </si>
  <si>
    <t>FY20 Financials Charge</t>
  </si>
  <si>
    <t>Cardinal Financials fiscal year 2020 General Fund Charge</t>
  </si>
  <si>
    <t>0001365649</t>
  </si>
  <si>
    <t>FY20 PMIS Charge</t>
  </si>
  <si>
    <t>FY20 PMIS GF Charge</t>
  </si>
  <si>
    <t>As of 3/24/20</t>
  </si>
  <si>
    <t>Sum of Amount</t>
  </si>
  <si>
    <t>5012820</t>
  </si>
  <si>
    <t xml:space="preserve"> 123</t>
  </si>
  <si>
    <t>AP01269825</t>
  </si>
  <si>
    <t>00017845</t>
  </si>
  <si>
    <t>AP01282459</t>
  </si>
  <si>
    <t>00018222</t>
  </si>
  <si>
    <t>00018200</t>
  </si>
  <si>
    <t>0001310483</t>
  </si>
  <si>
    <t>PCO2431934</t>
  </si>
  <si>
    <t>Bank of America Card June 16, 2019-July 15, 2019</t>
  </si>
  <si>
    <t>PCO2450455</t>
  </si>
  <si>
    <t>PCO2445220</t>
  </si>
  <si>
    <t>EP3007834</t>
  </si>
  <si>
    <t>AP01313709</t>
  </si>
  <si>
    <t>00018742</t>
  </si>
  <si>
    <t>Miscellaneous &amp; Server End Chg</t>
  </si>
  <si>
    <t>00018743</t>
  </si>
  <si>
    <t>Miscellaneous Charges</t>
  </si>
  <si>
    <t>00018741</t>
  </si>
  <si>
    <t>AP01314667</t>
  </si>
  <si>
    <t>00018750</t>
  </si>
  <si>
    <t>Lease L-000674</t>
  </si>
  <si>
    <t>00018740</t>
  </si>
  <si>
    <t>AP01324216</t>
  </si>
  <si>
    <t>00018809</t>
  </si>
  <si>
    <t>0001330951</t>
  </si>
  <si>
    <t>Bank of Ameirca Card July 16, 2019-August 15, 2019</t>
  </si>
  <si>
    <t>PCO2451337</t>
  </si>
  <si>
    <t>EP3046795</t>
  </si>
  <si>
    <t>PCO2449991</t>
  </si>
  <si>
    <t>PCO2448366</t>
  </si>
  <si>
    <t>AP01343667</t>
  </si>
  <si>
    <t>00019044</t>
  </si>
  <si>
    <t>FY20 Payroll Processing</t>
  </si>
  <si>
    <t>AP01355945</t>
  </si>
  <si>
    <t>00019419</t>
  </si>
  <si>
    <t>Service Date: August 2019</t>
  </si>
  <si>
    <t>00019075</t>
  </si>
  <si>
    <t>0001362437</t>
  </si>
  <si>
    <t>Electrical Repair &amp; Maint Srvc</t>
  </si>
  <si>
    <t>0001359581</t>
  </si>
  <si>
    <t>PCO2457574</t>
  </si>
  <si>
    <t>Bank of America Card August 16, 2019-September 15, 2019</t>
  </si>
  <si>
    <t>PCO2467211</t>
  </si>
  <si>
    <t>AP01359825</t>
  </si>
  <si>
    <t>00019555</t>
  </si>
  <si>
    <t>EP3089310</t>
  </si>
  <si>
    <t>AP01365905</t>
  </si>
  <si>
    <t>00019580</t>
  </si>
  <si>
    <t>0001380222</t>
  </si>
  <si>
    <t>PCO2485242</t>
  </si>
  <si>
    <t>Bank of America Card September 16, 2019-October 15, 2019</t>
  </si>
  <si>
    <t>NO P/O</t>
  </si>
  <si>
    <t>PCO2468727</t>
  </si>
  <si>
    <t>AP01380430</t>
  </si>
  <si>
    <t>00019923</t>
  </si>
  <si>
    <t>October 2019</t>
  </si>
  <si>
    <t>AP01388957</t>
  </si>
  <si>
    <t>00020069</t>
  </si>
  <si>
    <t>AP01390338</t>
  </si>
  <si>
    <t>00020029</t>
  </si>
  <si>
    <t>December 2019 Misc Fees</t>
  </si>
  <si>
    <t>AP01400549</t>
  </si>
  <si>
    <t>00020143</t>
  </si>
  <si>
    <t>AP01401714</t>
  </si>
  <si>
    <t>00020231</t>
  </si>
  <si>
    <t>00020489</t>
  </si>
  <si>
    <t>Bank of America Card October 16, 2019-November 15, 2019</t>
  </si>
  <si>
    <t>0001435398</t>
  </si>
  <si>
    <t>To allocate 2nd Quarter Printing Charges Based on Personnel Budget</t>
  </si>
  <si>
    <t>To allocate 2nd Quarter VITA Phone Charges Based on Personnel Budget</t>
  </si>
  <si>
    <t>0001435404</t>
  </si>
  <si>
    <t>To allocate 2nd Quarter First Aid Charges Based on Personnel Budget</t>
  </si>
  <si>
    <t>0001435412</t>
  </si>
  <si>
    <t>To allocate 2nd Quarter DGS Maintenance Charges Based on Personnel Budget</t>
  </si>
  <si>
    <t>0001435415</t>
  </si>
  <si>
    <t>To allocate 2nd Quarter Surplus Charges Based on Personnel Budget</t>
  </si>
  <si>
    <t>0001435417</t>
  </si>
  <si>
    <t>To allocate 2nd Quarter Computer Service Charges Based on Personnel Budget</t>
  </si>
  <si>
    <t>To allocate 2nd Quarter VITA Charges Based on Personnel Budget</t>
  </si>
  <si>
    <t>0001435425</t>
  </si>
  <si>
    <t>To allocate 2nd Quarter Office Supply Charges Based on Personnel Budget</t>
  </si>
  <si>
    <t>0001435429</t>
  </si>
  <si>
    <t>To allocate 2nd Quarter Agency Paper Costs Based on Personnel Budget</t>
  </si>
  <si>
    <t>0001435430</t>
  </si>
  <si>
    <t>To allocate 2nd Quarter eVA fees and payroll processing fees Based on Personnel Budget</t>
  </si>
  <si>
    <t>Bank of America Card November 16, 2019-December 15, 2019</t>
  </si>
  <si>
    <t>Bank of America Card December 16, 2019-January 15, 2020</t>
  </si>
  <si>
    <t>0001462209</t>
  </si>
  <si>
    <t>V#21218</t>
  </si>
  <si>
    <t>Prorate Feb2020 OH</t>
  </si>
  <si>
    <t>To prorate the Overhead charges incurred in Feb 2020 - VITA Server and End User Charges</t>
  </si>
  <si>
    <t>V#20542</t>
  </si>
  <si>
    <t>0001462220</t>
  </si>
  <si>
    <t>V#21260</t>
  </si>
  <si>
    <t>Prorate Feb/Mar2020 OH</t>
  </si>
  <si>
    <t>To prorate the OH Charged in Feb/Mar 2020 - VITA Phones</t>
  </si>
  <si>
    <t>V#20963</t>
  </si>
  <si>
    <t>V#20619</t>
  </si>
  <si>
    <t>V#20559</t>
  </si>
  <si>
    <t>0001462225</t>
  </si>
  <si>
    <t>Prorate Jan/Feb2020 OH</t>
  </si>
  <si>
    <t>To prorate the OH Charged in Jan/Feb2020 - Agency Paper</t>
  </si>
  <si>
    <t>0001462251</t>
  </si>
  <si>
    <t>To prorate the OH Charged in Jan/Feb 2020-Agency Office Supplies</t>
  </si>
  <si>
    <t>0001463218</t>
  </si>
  <si>
    <t>V#21255</t>
  </si>
  <si>
    <t>Prorate Jan/Feb/Mar2020 OH</t>
  </si>
  <si>
    <t>To prorate the OH Charged in Jan/Feb/Mar2020-DGS Electrical Maintenance</t>
  </si>
  <si>
    <t>V#20833</t>
  </si>
  <si>
    <t>V#20538</t>
  </si>
  <si>
    <t>0001463227</t>
  </si>
  <si>
    <t>Prorate Aug2019 OH costs</t>
  </si>
  <si>
    <t>To prorate OH costs Incurred in August 2019 - Manual Labor Services (Shredding Services)</t>
  </si>
  <si>
    <t>0001463268</t>
  </si>
  <si>
    <t>JE#1445251</t>
  </si>
  <si>
    <t>Prorate FY20Q2 OH</t>
  </si>
  <si>
    <t>To prorate FY20 Q2 OH Charged for Medical Supplies - First Aid cabinets and credit for CPR training</t>
  </si>
  <si>
    <t>0001463283</t>
  </si>
  <si>
    <t>Prorate FY20 Q2 OH</t>
  </si>
  <si>
    <t>To prorate FY20 Q2 OH Charged for Custodial Repair (water filters for agency sinks)</t>
  </si>
  <si>
    <t>0001463364</t>
  </si>
  <si>
    <t>JE#1415721</t>
  </si>
  <si>
    <t>Prorate FY20 OH</t>
  </si>
  <si>
    <t>To prorate FY20 OH Expenditure credits charged to Education Supplies to Medical Supplies</t>
  </si>
  <si>
    <t>0001463366</t>
  </si>
  <si>
    <t>To prorate FY20 OH Expenditure credits charged to Education Supplies (Books for Agency Library)</t>
  </si>
  <si>
    <t>AP01463526</t>
  </si>
  <si>
    <t>00021305</t>
  </si>
  <si>
    <t>EX</t>
  </si>
  <si>
    <t>EX01465722</t>
  </si>
  <si>
    <t>0000275463</t>
  </si>
  <si>
    <t>Wipes/Spray Supplies for DCJS</t>
  </si>
  <si>
    <t>Expense Accrual Journal</t>
  </si>
  <si>
    <t>5012160 Telecommunications</t>
  </si>
  <si>
    <t>5012820 Wipes Spray</t>
  </si>
  <si>
    <t>5013520 Wipes Spray</t>
  </si>
  <si>
    <t>0001466691</t>
  </si>
  <si>
    <t>PCO2516223</t>
  </si>
  <si>
    <t>Bank of America Card January 16, 2020-February 15, 2020</t>
  </si>
  <si>
    <t>5013120 Office Supplies</t>
  </si>
  <si>
    <t>5015410 eVa, PB, PMIS, Cardinal Financial Charges</t>
  </si>
  <si>
    <t>00021389</t>
  </si>
  <si>
    <t>79997</t>
  </si>
  <si>
    <t>10260</t>
  </si>
  <si>
    <t>AP01472392</t>
  </si>
  <si>
    <t xml:space="preserve"> 1</t>
  </si>
  <si>
    <t>5012780 VITA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</si>
</sst>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2"/>
      <color rgb="FF002288"/>
      <name val="Arial"/>
      <family val="2"/>
    </font>
    <font>
      <sz val="12"/>
      <color rgb="FF002288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Arial"/>
      <family val="2"/>
    </font>
    <font>
      <sz val="12"/>
      <name val="Arial"/>
      <family val="2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  <scheme val="minor"/>
    </font>
    <font>
      <b/>
      <sz val="10"/>
      <color indexed="0"/>
      <name val="arial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5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9" fillId="2" borderId="0" applyNumberFormat="0" applyBorder="0" applyAlignment="0" applyProtection="0"/>
    <xf numFmtId="0" fontId="13" fillId="0" borderId="0"/>
    <xf numFmtId="43" fontId="13" fillId="0" borderId="0" applyFont="0" applyFill="0" applyBorder="0" applyAlignment="0" applyProtection="0"/>
  </cellStyleXfs>
  <cellXfs count="88">
    <xf numFmtId="0" fontId="0" fillId="0" borderId="0" xfId="0"/>
    <xf numFmtId="14" fontId="0" fillId="0" borderId="0" xfId="0" applyNumberFormat="1"/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43" fontId="4" fillId="0" borderId="1" xfId="1" applyFont="1" applyFill="1" applyBorder="1" applyAlignment="1">
      <alignment horizontal="left"/>
    </xf>
    <xf numFmtId="43" fontId="3" fillId="0" borderId="1" xfId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center"/>
    </xf>
    <xf numFmtId="43" fontId="4" fillId="0" borderId="1" xfId="0" applyNumberFormat="1" applyFont="1" applyFill="1" applyBorder="1" applyAlignment="1">
      <alignment horizontal="left"/>
    </xf>
    <xf numFmtId="0" fontId="5" fillId="0" borderId="1" xfId="4" applyFont="1" applyFill="1" applyBorder="1"/>
    <xf numFmtId="0" fontId="5" fillId="0" borderId="1" xfId="4" quotePrefix="1" applyFont="1" applyFill="1" applyBorder="1"/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0" quotePrefix="1" applyNumberFormat="1" applyFont="1" applyFill="1" applyBorder="1" applyAlignment="1">
      <alignment horizontal="right" vertical="top" wrapText="1"/>
    </xf>
    <xf numFmtId="49" fontId="6" fillId="0" borderId="1" xfId="0" quotePrefix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1" fillId="0" borderId="1" xfId="4" applyFill="1" applyBorder="1"/>
    <xf numFmtId="0" fontId="1" fillId="0" borderId="1" xfId="4" quotePrefix="1" applyFill="1" applyBorder="1"/>
    <xf numFmtId="0" fontId="5" fillId="0" borderId="1" xfId="5" applyFont="1" applyFill="1" applyBorder="1"/>
    <xf numFmtId="0" fontId="0" fillId="0" borderId="1" xfId="4" applyFont="1" applyFill="1" applyBorder="1"/>
    <xf numFmtId="49" fontId="7" fillId="0" borderId="1" xfId="0" quotePrefix="1" applyNumberFormat="1" applyFont="1" applyFill="1" applyBorder="1" applyAlignment="1">
      <alignment horizontal="center" vertical="top" wrapText="1"/>
    </xf>
    <xf numFmtId="0" fontId="10" fillId="0" borderId="1" xfId="4" applyFont="1" applyFill="1" applyBorder="1"/>
    <xf numFmtId="0" fontId="10" fillId="0" borderId="1" xfId="4" quotePrefix="1" applyFont="1" applyFill="1" applyBorder="1"/>
    <xf numFmtId="49" fontId="6" fillId="3" borderId="1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/>
    </xf>
    <xf numFmtId="0" fontId="5" fillId="0" borderId="2" xfId="4" applyFont="1" applyFill="1" applyBorder="1"/>
    <xf numFmtId="0" fontId="10" fillId="0" borderId="2" xfId="4" applyFont="1" applyFill="1" applyBorder="1"/>
    <xf numFmtId="0" fontId="5" fillId="0" borderId="2" xfId="5" applyFont="1" applyFill="1" applyBorder="1"/>
    <xf numFmtId="0" fontId="5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5" fillId="0" borderId="1" xfId="4" quotePrefix="1" applyFont="1" applyFill="1" applyBorder="1" applyAlignment="1">
      <alignment horizontal="left" vertical="top"/>
    </xf>
    <xf numFmtId="0" fontId="1" fillId="0" borderId="2" xfId="4" applyFill="1" applyBorder="1"/>
    <xf numFmtId="0" fontId="5" fillId="4" borderId="2" xfId="4" applyFont="1" applyFill="1" applyBorder="1"/>
    <xf numFmtId="0" fontId="10" fillId="4" borderId="2" xfId="4" applyFont="1" applyFill="1" applyBorder="1"/>
    <xf numFmtId="0" fontId="5" fillId="4" borderId="2" xfId="5" applyFont="1" applyFill="1" applyBorder="1"/>
    <xf numFmtId="0" fontId="1" fillId="4" borderId="2" xfId="4" applyFill="1" applyBorder="1"/>
    <xf numFmtId="49" fontId="6" fillId="0" borderId="1" xfId="0" applyNumberFormat="1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center" vertical="center"/>
    </xf>
    <xf numFmtId="43" fontId="5" fillId="0" borderId="1" xfId="1" applyFont="1" applyFill="1" applyBorder="1" applyAlignment="1"/>
    <xf numFmtId="0" fontId="4" fillId="0" borderId="3" xfId="0" applyFont="1" applyFill="1" applyBorder="1" applyAlignment="1">
      <alignment horizontal="left"/>
    </xf>
    <xf numFmtId="49" fontId="6" fillId="0" borderId="3" xfId="0" applyNumberFormat="1" applyFont="1" applyFill="1" applyBorder="1" applyAlignment="1">
      <alignment horizontal="left" vertical="top" wrapText="1"/>
    </xf>
    <xf numFmtId="43" fontId="3" fillId="0" borderId="3" xfId="1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 vertical="top" wrapText="1"/>
    </xf>
    <xf numFmtId="43" fontId="3" fillId="0" borderId="0" xfId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right" vertical="top" wrapText="1"/>
    </xf>
    <xf numFmtId="43" fontId="3" fillId="0" borderId="0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5" fillId="0" borderId="2" xfId="4" quotePrefix="1" applyFont="1" applyFill="1" applyBorder="1"/>
    <xf numFmtId="0" fontId="4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center" vertical="center"/>
    </xf>
    <xf numFmtId="43" fontId="4" fillId="0" borderId="7" xfId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center" wrapText="1"/>
    </xf>
    <xf numFmtId="43" fontId="3" fillId="0" borderId="0" xfId="1" applyFont="1" applyFill="1" applyBorder="1" applyAlignment="1">
      <alignment horizontal="left"/>
    </xf>
    <xf numFmtId="0" fontId="14" fillId="6" borderId="8" xfId="6" applyFont="1" applyFill="1" applyBorder="1"/>
    <xf numFmtId="0" fontId="13" fillId="0" borderId="0" xfId="6"/>
    <xf numFmtId="1" fontId="13" fillId="0" borderId="0" xfId="6" applyNumberFormat="1"/>
    <xf numFmtId="14" fontId="13" fillId="0" borderId="0" xfId="6" applyNumberFormat="1"/>
    <xf numFmtId="43" fontId="13" fillId="0" borderId="0" xfId="1" applyFont="1"/>
    <xf numFmtId="43" fontId="14" fillId="6" borderId="8" xfId="1" applyFont="1" applyFill="1" applyBorder="1"/>
    <xf numFmtId="43" fontId="13" fillId="5" borderId="0" xfId="1" applyFont="1" applyFill="1"/>
    <xf numFmtId="0" fontId="3" fillId="0" borderId="0" xfId="0" applyFont="1" applyFill="1" applyBorder="1" applyAlignment="1">
      <alignment horizontal="center" wrapText="1"/>
    </xf>
    <xf numFmtId="0" fontId="14" fillId="6" borderId="8" xfId="0" applyFont="1" applyFill="1" applyBorder="1"/>
    <xf numFmtId="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5" borderId="0" xfId="0" applyFill="1" applyAlignment="1">
      <alignment horizontal="left"/>
    </xf>
    <xf numFmtId="43" fontId="0" fillId="0" borderId="0" xfId="1" applyFont="1"/>
    <xf numFmtId="43" fontId="0" fillId="5" borderId="0" xfId="1" applyFont="1" applyFill="1"/>
    <xf numFmtId="0" fontId="0" fillId="5" borderId="0" xfId="0" applyFill="1"/>
    <xf numFmtId="0" fontId="0" fillId="0" borderId="0" xfId="0" applyFill="1"/>
    <xf numFmtId="14" fontId="0" fillId="0" borderId="0" xfId="0" applyNumberFormat="1" applyFill="1"/>
    <xf numFmtId="0" fontId="5" fillId="5" borderId="1" xfId="4" quotePrefix="1" applyFont="1" applyFill="1" applyBorder="1"/>
    <xf numFmtId="0" fontId="5" fillId="5" borderId="2" xfId="4" applyFont="1" applyFill="1" applyBorder="1"/>
    <xf numFmtId="43" fontId="3" fillId="5" borderId="0" xfId="1" applyFont="1" applyFill="1" applyBorder="1" applyAlignment="1">
      <alignment horizontal="left"/>
    </xf>
    <xf numFmtId="164" fontId="13" fillId="0" borderId="0" xfId="6" applyNumberFormat="1"/>
  </cellXfs>
  <cellStyles count="8">
    <cellStyle name="Comma" xfId="1" builtinId="3"/>
    <cellStyle name="Comma 2" xfId="3"/>
    <cellStyle name="Comma 3" xfId="7"/>
    <cellStyle name="Good 2" xfId="5"/>
    <cellStyle name="Normal" xfId="0" builtinId="0"/>
    <cellStyle name="Normal 2" xfId="2"/>
    <cellStyle name="Normal 3" xfId="6"/>
    <cellStyle name="Normal 4" xfId="4"/>
  </cellStyles>
  <dxfs count="43"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9" formatCode="m/d/yyyy"/>
      <fill>
        <patternFill patternType="none">
          <fgColor indexed="64"/>
          <bgColor auto="1"/>
        </patternFill>
      </fill>
    </dxf>
    <dxf>
      <numFmt numFmtId="19" formatCode="m/d/yyyy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ITA Program" refreshedDate="43915.550946064817" createdVersion="6" refreshedVersion="6" minRefreshableVersion="3" recordCount="124">
  <cacheSource type="worksheet">
    <worksheetSource ref="A2:Z126" sheet="79999 Details 3-25-20"/>
  </cacheSource>
  <cacheFields count="26">
    <cacheField name="GL Business Unit" numFmtId="0">
      <sharedItems/>
    </cacheField>
    <cacheField name="Ledger" numFmtId="0">
      <sharedItems/>
    </cacheField>
    <cacheField name="Fiscal Year" numFmtId="1">
      <sharedItems containsSemiMixedTypes="0" containsString="0" containsNumber="1" containsInteger="1" minValue="2020" maxValue="2020"/>
    </cacheField>
    <cacheField name="Accounting Period" numFmtId="1">
      <sharedItems containsSemiMixedTypes="0" containsString="0" containsNumber="1" containsInteger="1" minValue="1" maxValue="9"/>
    </cacheField>
    <cacheField name="Journal Source" numFmtId="0">
      <sharedItems/>
    </cacheField>
    <cacheField name="Journal ID" numFmtId="0">
      <sharedItems/>
    </cacheField>
    <cacheField name="Journal Date" numFmtId="14">
      <sharedItems containsSemiMixedTypes="0" containsNonDate="0" containsDate="1" containsString="0" minDate="2019-07-17T00:00:00" maxDate="2020-03-13T00:00:00"/>
    </cacheField>
    <cacheField name="Date Posted" numFmtId="14">
      <sharedItems containsSemiMixedTypes="0" containsNonDate="0" containsDate="1" containsString="0" minDate="2019-07-17T00:00:00" maxDate="2020-03-26T00:00:00"/>
    </cacheField>
    <cacheField name="Jrnl Line Nbr" numFmtId="1">
      <sharedItems containsSemiMixedTypes="0" containsString="0" containsNumber="1" containsInteger="1" minValue="1" maxValue="1921"/>
    </cacheField>
    <cacheField name="Fund" numFmtId="0">
      <sharedItems/>
    </cacheField>
    <cacheField name="Program" numFmtId="0">
      <sharedItems/>
    </cacheField>
    <cacheField name="Account" numFmtId="0">
      <sharedItems count="18">
        <s v="5012520"/>
        <s v="5015380"/>
        <s v="5012160"/>
        <s v="5015410"/>
        <s v="5013130"/>
        <s v="5013120"/>
        <s v="5012740"/>
        <s v="5012760"/>
        <s v="5012780"/>
        <s v="5012140"/>
        <s v="5013630"/>
        <s v="5012660"/>
        <s v="5012150"/>
        <s v="5012240"/>
        <s v="5013520"/>
        <s v="5013420"/>
        <s v="5013740"/>
        <s v="5012820"/>
      </sharedItems>
    </cacheField>
    <cacheField name="Department" numFmtId="0">
      <sharedItems/>
    </cacheField>
    <cacheField name="Cost Center" numFmtId="0">
      <sharedItems/>
    </cacheField>
    <cacheField name="Task" numFmtId="0">
      <sharedItems containsNonDate="0" containsString="0" containsBlank="1"/>
    </cacheField>
    <cacheField name="PC Bus Unit" numFmtId="0">
      <sharedItems containsNonDate="0" containsString="0" containsBlank="1"/>
    </cacheField>
    <cacheField name="Project" numFmtId="0">
      <sharedItems containsNonDate="0" containsString="0" containsBlank="1"/>
    </cacheField>
    <cacheField name="Activity" numFmtId="0">
      <sharedItems containsNonDate="0" containsString="0" containsBlank="1"/>
    </cacheField>
    <cacheField name="FIPS" numFmtId="0">
      <sharedItems containsNonDate="0" containsString="0" containsBlank="1"/>
    </cacheField>
    <cacheField name="Asset" numFmtId="0">
      <sharedItems containsNonDate="0" containsString="0" containsBlank="1"/>
    </cacheField>
    <cacheField name="Agency Use 1" numFmtId="0">
      <sharedItems containsNonDate="0" containsString="0" containsBlank="1"/>
    </cacheField>
    <cacheField name="Agency Use 2" numFmtId="0">
      <sharedItems containsNonDate="0" containsString="0" containsBlank="1"/>
    </cacheField>
    <cacheField name="Amount" numFmtId="164">
      <sharedItems containsSemiMixedTypes="0" containsString="0" containsNumber="1" minValue="-383758.2" maxValue="383758.2"/>
    </cacheField>
    <cacheField name="Journal Line Reference" numFmtId="0">
      <sharedItems containsBlank="1"/>
    </cacheField>
    <cacheField name="Jrnl Line Description" numFmtId="0">
      <sharedItems/>
    </cacheField>
    <cacheField name="Long Desc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4">
  <r>
    <s v="14000"/>
    <s v="ACTUALS"/>
    <n v="2020"/>
    <n v="1"/>
    <s v="AP"/>
    <s v="AP01269825"/>
    <d v="2019-07-17T00:00:00"/>
    <d v="2019-07-17T00:00:00"/>
    <n v="14"/>
    <s v="01000"/>
    <s v="399002"/>
    <x v="0"/>
    <s v="10230"/>
    <s v="79999"/>
    <m/>
    <m/>
    <m/>
    <m/>
    <m/>
    <m/>
    <m/>
    <m/>
    <n v="191.67"/>
    <s v="00017845"/>
    <s v="Expense Distribution"/>
    <s v="Accounts Payable"/>
  </r>
  <r>
    <s v="14000"/>
    <s v="ACTUALS"/>
    <n v="2020"/>
    <n v="1"/>
    <s v="AP"/>
    <s v="AP01269825"/>
    <d v="2019-07-17T00:00:00"/>
    <d v="2019-07-17T00:00:00"/>
    <n v="20"/>
    <s v="01000"/>
    <s v="399002"/>
    <x v="1"/>
    <s v="10230"/>
    <s v="79999"/>
    <m/>
    <m/>
    <m/>
    <m/>
    <m/>
    <m/>
    <m/>
    <m/>
    <n v="383758.2"/>
    <s v="00017845"/>
    <s v="Expense Distribution"/>
    <s v="Accounts Payable"/>
  </r>
  <r>
    <s v="14000"/>
    <s v="ACTUALS"/>
    <n v="2020"/>
    <n v="1"/>
    <s v="AP"/>
    <s v="AP01281017"/>
    <d v="2019-07-31T00:00:00"/>
    <d v="2019-07-31T00:00:00"/>
    <n v="34"/>
    <s v="01000"/>
    <s v="399002"/>
    <x v="2"/>
    <s v="10230"/>
    <s v="79999"/>
    <m/>
    <m/>
    <m/>
    <m/>
    <m/>
    <m/>
    <m/>
    <m/>
    <n v="11557.41"/>
    <s v="00018189"/>
    <s v="Expense Distribution"/>
    <s v="Accounts Payable"/>
  </r>
  <r>
    <s v="14000"/>
    <s v="ACTUALS"/>
    <n v="2020"/>
    <n v="2"/>
    <s v="AP"/>
    <s v="AP01282459"/>
    <d v="2019-08-01T00:00:00"/>
    <d v="2019-08-01T00:00:00"/>
    <n v="141"/>
    <s v="01000"/>
    <s v="399002"/>
    <x v="0"/>
    <s v="10230"/>
    <s v="79999"/>
    <m/>
    <m/>
    <m/>
    <m/>
    <m/>
    <m/>
    <m/>
    <m/>
    <n v="191.67"/>
    <s v="00018222"/>
    <s v="Expense Distribution"/>
    <s v="Accounts Payable"/>
  </r>
  <r>
    <s v="14000"/>
    <s v="ACTUALS"/>
    <n v="2020"/>
    <n v="2"/>
    <s v="AP"/>
    <s v="AP01282459"/>
    <d v="2019-08-01T00:00:00"/>
    <d v="2019-08-01T00:00:00"/>
    <n v="265"/>
    <s v="01000"/>
    <s v="399002"/>
    <x v="3"/>
    <s v="10230"/>
    <s v="79999"/>
    <m/>
    <m/>
    <m/>
    <m/>
    <m/>
    <m/>
    <m/>
    <m/>
    <n v="922.9"/>
    <s v="00018200"/>
    <s v="eVA Fees"/>
    <s v="Accounts Payable"/>
  </r>
  <r>
    <s v="14000"/>
    <s v="ACTUALS"/>
    <n v="2020"/>
    <n v="2"/>
    <s v="AP"/>
    <s v="AP01295262"/>
    <d v="2019-08-15T00:00:00"/>
    <d v="2019-08-15T00:00:00"/>
    <n v="4"/>
    <s v="01000"/>
    <s v="399002"/>
    <x v="2"/>
    <s v="99999"/>
    <s v="79999"/>
    <m/>
    <m/>
    <m/>
    <m/>
    <m/>
    <m/>
    <m/>
    <m/>
    <n v="8534.7900000000009"/>
    <s v="00018378"/>
    <s v="July 2019 Telephone Bill"/>
    <s v="Accounts Payable"/>
  </r>
  <r>
    <s v="14000"/>
    <s v="ACTUALS"/>
    <n v="2020"/>
    <n v="2"/>
    <s v="SPJ"/>
    <s v="0001310483"/>
    <d v="2019-08-31T00:00:00"/>
    <d v="2019-09-05T00:00:00"/>
    <n v="6"/>
    <s v="01000"/>
    <s v="399002"/>
    <x v="4"/>
    <s v="99999"/>
    <s v="79999"/>
    <m/>
    <m/>
    <m/>
    <m/>
    <m/>
    <m/>
    <m/>
    <m/>
    <n v="539.54999999999995"/>
    <m/>
    <s v="PCO2431934"/>
    <s v="Bank of America Card June 16, 2019-July 15, 2019"/>
  </r>
  <r>
    <s v="14000"/>
    <s v="ACTUALS"/>
    <n v="2020"/>
    <n v="2"/>
    <s v="SPJ"/>
    <s v="0001310483"/>
    <d v="2019-08-31T00:00:00"/>
    <d v="2019-09-05T00:00:00"/>
    <n v="7"/>
    <s v="01000"/>
    <s v="399002"/>
    <x v="4"/>
    <s v="99999"/>
    <s v="79999"/>
    <m/>
    <m/>
    <m/>
    <m/>
    <m/>
    <m/>
    <m/>
    <m/>
    <n v="48.9"/>
    <m/>
    <s v="PCO2450455"/>
    <s v="Bank of America Card June 16, 2019-July 15, 2019"/>
  </r>
  <r>
    <s v="14000"/>
    <s v="ACTUALS"/>
    <n v="2020"/>
    <n v="2"/>
    <s v="SPJ"/>
    <s v="0001310483"/>
    <d v="2019-08-31T00:00:00"/>
    <d v="2019-09-05T00:00:00"/>
    <n v="15"/>
    <s v="01000"/>
    <s v="399002"/>
    <x v="5"/>
    <s v="10230"/>
    <s v="79999"/>
    <m/>
    <m/>
    <m/>
    <m/>
    <m/>
    <m/>
    <m/>
    <m/>
    <n v="487.59"/>
    <m/>
    <s v="PCO2445220"/>
    <s v="Bank of America Card June 16, 2019-July 15, 2019"/>
  </r>
  <r>
    <s v="14000"/>
    <s v="ACTUALS"/>
    <n v="2020"/>
    <n v="2"/>
    <s v="SPJ"/>
    <s v="0001310483"/>
    <d v="2019-08-31T00:00:00"/>
    <d v="2019-09-05T00:00:00"/>
    <n v="60"/>
    <s v="01000"/>
    <s v="399002"/>
    <x v="6"/>
    <s v="99999"/>
    <s v="79999"/>
    <m/>
    <m/>
    <m/>
    <m/>
    <m/>
    <m/>
    <m/>
    <m/>
    <n v="2100"/>
    <m/>
    <s v="EP3007834"/>
    <s v="Bank of America Card June 16, 2019-July 15, 2019"/>
  </r>
  <r>
    <s v="14000"/>
    <s v="ACTUALS"/>
    <n v="2020"/>
    <n v="3"/>
    <s v="AP"/>
    <s v="AP01313709"/>
    <d v="2019-09-06T00:00:00"/>
    <d v="2019-09-06T00:00:00"/>
    <n v="11"/>
    <s v="01000"/>
    <s v="399002"/>
    <x v="7"/>
    <s v="10230"/>
    <s v="79999"/>
    <m/>
    <m/>
    <m/>
    <m/>
    <m/>
    <m/>
    <m/>
    <m/>
    <n v="4383.03"/>
    <s v="00018742"/>
    <s v="Miscellaneous &amp; Server End Chg"/>
    <s v="Accounts Payable"/>
  </r>
  <r>
    <s v="14000"/>
    <s v="ACTUALS"/>
    <n v="2020"/>
    <n v="3"/>
    <s v="AP"/>
    <s v="AP01313709"/>
    <d v="2019-09-06T00:00:00"/>
    <d v="2019-09-06T00:00:00"/>
    <n v="12"/>
    <s v="01000"/>
    <s v="399002"/>
    <x v="7"/>
    <s v="10230"/>
    <s v="79999"/>
    <m/>
    <m/>
    <m/>
    <m/>
    <m/>
    <m/>
    <m/>
    <m/>
    <n v="720.9"/>
    <s v="00018743"/>
    <s v="Miscellaneous Charges"/>
    <s v="Accounts Payable"/>
  </r>
  <r>
    <s v="14000"/>
    <s v="ACTUALS"/>
    <n v="2020"/>
    <n v="3"/>
    <s v="AP"/>
    <s v="AP01313709"/>
    <d v="2019-09-06T00:00:00"/>
    <d v="2019-09-06T00:00:00"/>
    <n v="13"/>
    <s v="01000"/>
    <s v="399002"/>
    <x v="8"/>
    <s v="10230"/>
    <s v="79999"/>
    <m/>
    <m/>
    <m/>
    <m/>
    <m/>
    <m/>
    <m/>
    <m/>
    <n v="69959.990000000005"/>
    <s v="00018741"/>
    <s v="Server and End User Charges"/>
    <s v="Accounts Payable"/>
  </r>
  <r>
    <s v="14000"/>
    <s v="ACTUALS"/>
    <n v="2020"/>
    <n v="3"/>
    <s v="AP"/>
    <s v="AP01313709"/>
    <d v="2019-09-06T00:00:00"/>
    <d v="2019-09-06T00:00:00"/>
    <n v="14"/>
    <s v="01000"/>
    <s v="399002"/>
    <x v="8"/>
    <s v="10230"/>
    <s v="79999"/>
    <m/>
    <m/>
    <m/>
    <m/>
    <m/>
    <m/>
    <m/>
    <m/>
    <n v="8974.7199999999993"/>
    <s v="00018742"/>
    <s v="Server &amp; End User Charges"/>
    <s v="Accounts Payable"/>
  </r>
  <r>
    <s v="14000"/>
    <s v="ACTUALS"/>
    <n v="2020"/>
    <n v="3"/>
    <s v="AP"/>
    <s v="AP01314667"/>
    <d v="2019-09-09T00:00:00"/>
    <d v="2019-09-09T00:00:00"/>
    <n v="18"/>
    <s v="01000"/>
    <s v="399002"/>
    <x v="0"/>
    <s v="99999"/>
    <s v="79999"/>
    <m/>
    <m/>
    <m/>
    <m/>
    <m/>
    <m/>
    <m/>
    <m/>
    <n v="191.67"/>
    <s v="00018750"/>
    <s v="Lease L-000674"/>
    <s v="Accounts Payable"/>
  </r>
  <r>
    <s v="14000"/>
    <s v="ACTUALS"/>
    <n v="2020"/>
    <n v="3"/>
    <s v="AP"/>
    <s v="AP01314667"/>
    <d v="2019-09-09T00:00:00"/>
    <d v="2019-09-09T00:00:00"/>
    <n v="21"/>
    <s v="01000"/>
    <s v="399002"/>
    <x v="7"/>
    <s v="10230"/>
    <s v="79999"/>
    <m/>
    <m/>
    <m/>
    <m/>
    <m/>
    <m/>
    <m/>
    <m/>
    <n v="368"/>
    <s v="00018740"/>
    <s v="Miscellaneous Charges"/>
    <s v="Accounts Payable"/>
  </r>
  <r>
    <s v="14000"/>
    <s v="ACTUALS"/>
    <n v="2020"/>
    <n v="3"/>
    <s v="AP"/>
    <s v="AP01324216"/>
    <d v="2019-09-19T00:00:00"/>
    <d v="2019-09-19T00:00:00"/>
    <n v="18"/>
    <s v="01000"/>
    <s v="399002"/>
    <x v="9"/>
    <s v="99999"/>
    <s v="79999"/>
    <m/>
    <m/>
    <m/>
    <m/>
    <m/>
    <m/>
    <m/>
    <m/>
    <n v="677.79"/>
    <s v="00018809"/>
    <s v="Expense Distribution"/>
    <s v="Accounts Payable"/>
  </r>
  <r>
    <s v="14000"/>
    <s v="ACTUALS"/>
    <n v="2020"/>
    <n v="3"/>
    <s v="SPJ"/>
    <s v="0001330951"/>
    <d v="2019-09-27T00:00:00"/>
    <d v="2019-09-30T00:00:00"/>
    <n v="9"/>
    <s v="01000"/>
    <s v="399002"/>
    <x v="5"/>
    <s v="10230"/>
    <s v="79999"/>
    <m/>
    <m/>
    <m/>
    <m/>
    <m/>
    <m/>
    <m/>
    <m/>
    <n v="-21.55"/>
    <m/>
    <s v="PCO2445220"/>
    <s v="Bank of Ameirca Card July 16, 2019-August 15, 2019"/>
  </r>
  <r>
    <s v="14000"/>
    <s v="ACTUALS"/>
    <n v="2020"/>
    <n v="3"/>
    <s v="SPJ"/>
    <s v="0001330951"/>
    <d v="2019-09-27T00:00:00"/>
    <d v="2019-09-30T00:00:00"/>
    <n v="11"/>
    <s v="01000"/>
    <s v="390002"/>
    <x v="4"/>
    <s v="99999"/>
    <s v="79999"/>
    <m/>
    <m/>
    <m/>
    <m/>
    <m/>
    <m/>
    <m/>
    <m/>
    <n v="1219.8"/>
    <m/>
    <s v="PCO2451337"/>
    <s v="Bank of Ameirca Card July 16, 2019-August 15, 2019"/>
  </r>
  <r>
    <s v="14000"/>
    <s v="ACTUALS"/>
    <n v="2020"/>
    <n v="3"/>
    <s v="SPJ"/>
    <s v="0001330951"/>
    <d v="2019-09-27T00:00:00"/>
    <d v="2019-09-30T00:00:00"/>
    <n v="12"/>
    <s v="01000"/>
    <s v="399002"/>
    <x v="10"/>
    <s v="10230"/>
    <s v="79999"/>
    <m/>
    <m/>
    <m/>
    <m/>
    <m/>
    <m/>
    <m/>
    <m/>
    <n v="142.07"/>
    <m/>
    <s v="EP3046795"/>
    <s v="Bank of Ameirca Card July 16, 2019-August 15, 2019"/>
  </r>
  <r>
    <s v="14000"/>
    <s v="ACTUALS"/>
    <n v="2020"/>
    <n v="3"/>
    <s v="SPJ"/>
    <s v="0001330951"/>
    <d v="2019-09-27T00:00:00"/>
    <d v="2019-09-30T00:00:00"/>
    <n v="89"/>
    <s v="01000"/>
    <s v="399002"/>
    <x v="5"/>
    <s v="10230"/>
    <s v="79999"/>
    <m/>
    <m/>
    <m/>
    <m/>
    <m/>
    <m/>
    <m/>
    <m/>
    <n v="716.92"/>
    <m/>
    <s v="PCO2449991"/>
    <s v="Bank of Ameirca Card July 16, 2019-August 15, 2019"/>
  </r>
  <r>
    <s v="14000"/>
    <s v="ACTUALS"/>
    <n v="2020"/>
    <n v="3"/>
    <s v="SPJ"/>
    <s v="0001330951"/>
    <d v="2019-09-27T00:00:00"/>
    <d v="2019-09-30T00:00:00"/>
    <n v="96"/>
    <s v="01000"/>
    <s v="399002"/>
    <x v="5"/>
    <s v="10230"/>
    <s v="79999"/>
    <m/>
    <m/>
    <m/>
    <m/>
    <m/>
    <m/>
    <m/>
    <m/>
    <n v="401.2"/>
    <m/>
    <s v="PCO2448366"/>
    <s v="Bank of Ameirca Card July 16, 2019-August 15, 2019"/>
  </r>
  <r>
    <s v="14000"/>
    <s v="ACTUALS"/>
    <n v="2020"/>
    <n v="4"/>
    <s v="AP"/>
    <s v="AP01339383"/>
    <d v="2019-10-07T00:00:00"/>
    <d v="2019-10-07T00:00:00"/>
    <n v="22"/>
    <s v="01000"/>
    <s v="399002"/>
    <x v="2"/>
    <s v="99999"/>
    <s v="79999"/>
    <m/>
    <m/>
    <m/>
    <m/>
    <m/>
    <m/>
    <m/>
    <m/>
    <n v="9031.89"/>
    <s v="00018969"/>
    <s v="August 2019 Telephone Bill"/>
    <s v="Accounts Payable"/>
  </r>
  <r>
    <s v="14000"/>
    <s v="ACTUALS"/>
    <n v="2020"/>
    <n v="4"/>
    <s v="AP"/>
    <s v="AP01343667"/>
    <d v="2019-10-10T00:00:00"/>
    <d v="2019-10-10T00:00:00"/>
    <n v="34"/>
    <s v="01000"/>
    <s v="399002"/>
    <x v="3"/>
    <s v="99999"/>
    <s v="79999"/>
    <m/>
    <m/>
    <m/>
    <m/>
    <m/>
    <m/>
    <m/>
    <m/>
    <n v="15113.46"/>
    <s v="00019044"/>
    <s v="FY20 Payroll Processing"/>
    <s v="Accounts Payable"/>
  </r>
  <r>
    <s v="14000"/>
    <s v="ACTUALS"/>
    <n v="2020"/>
    <n v="4"/>
    <s v="AP"/>
    <s v="AP01345881"/>
    <d v="2019-10-15T00:00:00"/>
    <d v="2019-10-15T00:00:00"/>
    <n v="26"/>
    <s v="01000"/>
    <s v="399002"/>
    <x v="2"/>
    <s v="99999"/>
    <s v="79999"/>
    <m/>
    <m/>
    <m/>
    <m/>
    <m/>
    <m/>
    <m/>
    <m/>
    <n v="9189.8700000000008"/>
    <s v="00019078"/>
    <s v="September 2019 Telephone Bill"/>
    <s v="Accounts Payable"/>
  </r>
  <r>
    <s v="14000"/>
    <s v="ACTUALS"/>
    <n v="2020"/>
    <n v="4"/>
    <s v="AP"/>
    <s v="AP01355945"/>
    <d v="2019-10-28T00:00:00"/>
    <d v="2019-10-28T00:00:00"/>
    <n v="46"/>
    <s v="01000"/>
    <s v="399002"/>
    <x v="8"/>
    <s v="10230"/>
    <s v="79999"/>
    <m/>
    <m/>
    <m/>
    <m/>
    <m/>
    <m/>
    <m/>
    <m/>
    <n v="33637.15"/>
    <s v="00019419"/>
    <s v="Service Date: August 2019"/>
    <s v="Accounts Payable"/>
  </r>
  <r>
    <s v="14000"/>
    <s v="ACTUALS"/>
    <n v="2020"/>
    <n v="4"/>
    <s v="AP"/>
    <s v="AP01355945"/>
    <d v="2019-10-28T00:00:00"/>
    <d v="2019-10-28T00:00:00"/>
    <n v="86"/>
    <s v="01000"/>
    <s v="399002"/>
    <x v="3"/>
    <s v="99999"/>
    <s v="79999"/>
    <m/>
    <m/>
    <m/>
    <m/>
    <m/>
    <m/>
    <m/>
    <m/>
    <n v="655.66"/>
    <s v="00019075"/>
    <s v="eVA Fees"/>
    <s v="Accounts Payable"/>
  </r>
  <r>
    <s v="14000"/>
    <s v="ACTUALS"/>
    <n v="2020"/>
    <n v="4"/>
    <s v="SPJ"/>
    <s v="0001362437"/>
    <d v="2019-10-30T00:00:00"/>
    <d v="2019-11-05T00:00:00"/>
    <n v="1"/>
    <s v="01000"/>
    <s v="399002"/>
    <x v="9"/>
    <s v="99999"/>
    <s v="79999"/>
    <m/>
    <m/>
    <m/>
    <m/>
    <m/>
    <m/>
    <m/>
    <m/>
    <n v="-677.79"/>
    <m/>
    <s v="Allocate FY20 (July-Sept) Char"/>
    <s v="To allocate 1st qtr charges"/>
  </r>
  <r>
    <s v="14000"/>
    <s v="ACTUALS"/>
    <n v="2020"/>
    <n v="4"/>
    <s v="SPJ"/>
    <s v="0001362462"/>
    <d v="2019-10-30T00:00:00"/>
    <d v="2019-11-06T00:00:00"/>
    <n v="1"/>
    <s v="01000"/>
    <s v="399002"/>
    <x v="2"/>
    <s v="10230"/>
    <s v="79999"/>
    <m/>
    <m/>
    <m/>
    <m/>
    <m/>
    <m/>
    <m/>
    <m/>
    <n v="-11557.41"/>
    <m/>
    <s v="Allocate FY20 (July-Sept) Char"/>
    <s v="To allocate 1st qtr charges"/>
  </r>
  <r>
    <s v="14000"/>
    <s v="ACTUALS"/>
    <n v="2020"/>
    <n v="4"/>
    <s v="SPJ"/>
    <s v="0001362462"/>
    <d v="2019-10-30T00:00:00"/>
    <d v="2019-11-06T00:00:00"/>
    <n v="2"/>
    <s v="01000"/>
    <s v="399002"/>
    <x v="2"/>
    <s v="99999"/>
    <s v="79999"/>
    <m/>
    <m/>
    <m/>
    <m/>
    <m/>
    <m/>
    <m/>
    <m/>
    <n v="-8534.7900000000009"/>
    <m/>
    <s v="Allocate FY20 (July-Sept) Char"/>
    <s v="To allocate 1st qtr charges"/>
  </r>
  <r>
    <s v="14000"/>
    <s v="ACTUALS"/>
    <n v="2020"/>
    <n v="4"/>
    <s v="SPJ"/>
    <s v="0001362462"/>
    <d v="2019-10-30T00:00:00"/>
    <d v="2019-11-06T00:00:00"/>
    <n v="215"/>
    <s v="01000"/>
    <s v="399002"/>
    <x v="0"/>
    <s v="10230"/>
    <s v="79999"/>
    <m/>
    <m/>
    <m/>
    <m/>
    <m/>
    <m/>
    <m/>
    <m/>
    <n v="-383.34"/>
    <m/>
    <s v="Electrical Repair &amp; Maint Srvc"/>
    <s v="To allocate 1st qtr charges"/>
  </r>
  <r>
    <s v="14000"/>
    <s v="ACTUALS"/>
    <n v="2020"/>
    <n v="4"/>
    <s v="SPJ"/>
    <s v="0001362462"/>
    <d v="2019-10-30T00:00:00"/>
    <d v="2019-11-06T00:00:00"/>
    <n v="216"/>
    <s v="01000"/>
    <s v="399002"/>
    <x v="0"/>
    <s v="99999"/>
    <s v="79999"/>
    <m/>
    <m/>
    <m/>
    <m/>
    <m/>
    <m/>
    <m/>
    <m/>
    <n v="-191.67"/>
    <m/>
    <s v="Electrical Repair &amp; Maint Srvc"/>
    <s v="To allocate 1st qtr charges"/>
  </r>
  <r>
    <s v="14000"/>
    <s v="ACTUALS"/>
    <n v="2020"/>
    <n v="4"/>
    <s v="SPJ"/>
    <s v="0001362462"/>
    <d v="2019-10-30T00:00:00"/>
    <d v="2019-11-06T00:00:00"/>
    <n v="429"/>
    <s v="01000"/>
    <s v="399002"/>
    <x v="6"/>
    <s v="99999"/>
    <s v="79999"/>
    <m/>
    <m/>
    <m/>
    <m/>
    <m/>
    <m/>
    <m/>
    <m/>
    <n v="-2100"/>
    <m/>
    <s v="Allocate FY20 (July-Sept) Char"/>
    <s v="To allocate 1st qtr charges"/>
  </r>
  <r>
    <s v="14000"/>
    <s v="ACTUALS"/>
    <n v="2020"/>
    <n v="4"/>
    <s v="SPJ"/>
    <s v="0001362462"/>
    <d v="2019-10-30T00:00:00"/>
    <d v="2019-11-06T00:00:00"/>
    <n v="642"/>
    <s v="01000"/>
    <s v="399002"/>
    <x v="7"/>
    <s v="10230"/>
    <s v="79999"/>
    <m/>
    <m/>
    <m/>
    <m/>
    <m/>
    <m/>
    <m/>
    <m/>
    <n v="-5471.93"/>
    <m/>
    <s v="Allocate FY20 (July-Sept) Char"/>
    <s v="To allocate 1st qtr charges"/>
  </r>
  <r>
    <s v="14000"/>
    <s v="ACTUALS"/>
    <n v="2020"/>
    <n v="4"/>
    <s v="SPJ"/>
    <s v="0001362462"/>
    <d v="2019-10-30T00:00:00"/>
    <d v="2019-11-06T00:00:00"/>
    <n v="855"/>
    <s v="01000"/>
    <s v="399002"/>
    <x v="8"/>
    <s v="10230"/>
    <s v="79999"/>
    <m/>
    <m/>
    <m/>
    <m/>
    <m/>
    <m/>
    <m/>
    <m/>
    <n v="-78934.710000000006"/>
    <m/>
    <s v="Allocate FY20 (July-Sept) Char"/>
    <s v="To allocate 1st qtr charges"/>
  </r>
  <r>
    <s v="14000"/>
    <s v="ACTUALS"/>
    <n v="2020"/>
    <n v="4"/>
    <s v="SPJ"/>
    <s v="0001362462"/>
    <d v="2019-10-30T00:00:00"/>
    <d v="2019-11-06T00:00:00"/>
    <n v="1068"/>
    <s v="01000"/>
    <s v="399002"/>
    <x v="5"/>
    <s v="10230"/>
    <s v="79999"/>
    <m/>
    <m/>
    <m/>
    <m/>
    <m/>
    <m/>
    <m/>
    <m/>
    <n v="-1584.16"/>
    <m/>
    <s v="Allocate FY20 (July-Sept) Char"/>
    <s v="To allocate 1st qtr charges"/>
  </r>
  <r>
    <s v="14000"/>
    <s v="ACTUALS"/>
    <n v="2020"/>
    <n v="4"/>
    <s v="SPJ"/>
    <s v="0001362462"/>
    <d v="2019-10-30T00:00:00"/>
    <d v="2019-11-06T00:00:00"/>
    <n v="1281"/>
    <s v="01000"/>
    <s v="399002"/>
    <x v="4"/>
    <s v="99999"/>
    <s v="79999"/>
    <m/>
    <m/>
    <m/>
    <m/>
    <m/>
    <m/>
    <m/>
    <m/>
    <n v="-588.45000000000005"/>
    <m/>
    <s v="Allocate FY20 (July-Sept) Char"/>
    <s v="To allocate 1st qtr charges"/>
  </r>
  <r>
    <s v="14000"/>
    <s v="ACTUALS"/>
    <n v="2020"/>
    <n v="4"/>
    <s v="SPJ"/>
    <s v="0001362462"/>
    <d v="2019-10-30T00:00:00"/>
    <d v="2019-11-06T00:00:00"/>
    <n v="1282"/>
    <s v="01000"/>
    <s v="390002"/>
    <x v="4"/>
    <s v="99999"/>
    <s v="79999"/>
    <m/>
    <m/>
    <m/>
    <m/>
    <m/>
    <m/>
    <m/>
    <m/>
    <n v="-1219.8"/>
    <m/>
    <s v="Allocate FY20 (July-Sept) Char"/>
    <s v="To allocate 1st qtr charges"/>
  </r>
  <r>
    <s v="14000"/>
    <s v="ACTUALS"/>
    <n v="2020"/>
    <n v="4"/>
    <s v="SPJ"/>
    <s v="0001362462"/>
    <d v="2019-10-30T00:00:00"/>
    <d v="2019-11-06T00:00:00"/>
    <n v="1495"/>
    <s v="01000"/>
    <s v="399002"/>
    <x v="10"/>
    <s v="10230"/>
    <s v="79999"/>
    <m/>
    <m/>
    <m/>
    <m/>
    <m/>
    <m/>
    <m/>
    <m/>
    <n v="-142.07"/>
    <m/>
    <s v="Allocate FY20 (July-Sept) Char"/>
    <s v="To allocate 1st qtr charges"/>
  </r>
  <r>
    <s v="14000"/>
    <s v="ACTUALS"/>
    <n v="2020"/>
    <n v="4"/>
    <s v="SPJ"/>
    <s v="0001362462"/>
    <d v="2019-10-30T00:00:00"/>
    <d v="2019-11-06T00:00:00"/>
    <n v="1708"/>
    <s v="01000"/>
    <s v="399002"/>
    <x v="1"/>
    <s v="10230"/>
    <s v="79999"/>
    <m/>
    <m/>
    <m/>
    <m/>
    <m/>
    <m/>
    <m/>
    <m/>
    <n v="-383758.2"/>
    <m/>
    <s v="Allocate FY20 (July-Sept) Char"/>
    <s v="To allocate 1st qtr charges"/>
  </r>
  <r>
    <s v="14000"/>
    <s v="ACTUALS"/>
    <n v="2020"/>
    <n v="4"/>
    <s v="SPJ"/>
    <s v="0001362462"/>
    <d v="2019-10-30T00:00:00"/>
    <d v="2019-11-06T00:00:00"/>
    <n v="1921"/>
    <s v="01000"/>
    <s v="399002"/>
    <x v="3"/>
    <s v="10230"/>
    <s v="79999"/>
    <m/>
    <m/>
    <m/>
    <m/>
    <m/>
    <m/>
    <m/>
    <m/>
    <n v="-922.9"/>
    <m/>
    <s v="Allocate FY20 (July-Sept) Char"/>
    <s v="To allocate 1st qtr charges"/>
  </r>
  <r>
    <s v="14000"/>
    <s v="ACTUALS"/>
    <n v="2020"/>
    <n v="4"/>
    <s v="SPJ"/>
    <s v="0001359581"/>
    <d v="2019-10-31T00:00:00"/>
    <d v="2019-11-06T00:00:00"/>
    <n v="3"/>
    <s v="01000"/>
    <s v="399002"/>
    <x v="4"/>
    <s v="99999"/>
    <s v="79999"/>
    <m/>
    <m/>
    <m/>
    <m/>
    <m/>
    <m/>
    <m/>
    <m/>
    <n v="998.52"/>
    <m/>
    <s v="PCO2457574"/>
    <s v="Bank of America Card August 16, 2019-September 15, 2019"/>
  </r>
  <r>
    <s v="14000"/>
    <s v="ACTUALS"/>
    <n v="2020"/>
    <n v="4"/>
    <s v="SPJ"/>
    <s v="0001359581"/>
    <d v="2019-10-31T00:00:00"/>
    <d v="2019-11-06T00:00:00"/>
    <n v="47"/>
    <s v="01000"/>
    <s v="399002"/>
    <x v="11"/>
    <s v="99999"/>
    <s v="79999"/>
    <m/>
    <m/>
    <m/>
    <m/>
    <m/>
    <m/>
    <m/>
    <m/>
    <n v="189.75"/>
    <m/>
    <s v="PCO2467211"/>
    <s v="Bank of America Card August 16, 2019-September 15, 2019"/>
  </r>
  <r>
    <s v="14000"/>
    <s v="ACTUALS"/>
    <n v="2020"/>
    <n v="4"/>
    <s v="SPJ"/>
    <s v="0001359581"/>
    <d v="2019-10-31T00:00:00"/>
    <d v="2019-11-06T00:00:00"/>
    <n v="80"/>
    <s v="01000"/>
    <s v="399002"/>
    <x v="5"/>
    <s v="10230"/>
    <s v="79999"/>
    <m/>
    <m/>
    <m/>
    <m/>
    <m/>
    <m/>
    <m/>
    <m/>
    <n v="401.2"/>
    <m/>
    <s v="PCO2448366"/>
    <s v="Bank of America Card August 16, 2019-September 15, 2019"/>
  </r>
  <r>
    <s v="14000"/>
    <s v="ACTUALS"/>
    <n v="2020"/>
    <n v="4"/>
    <s v="AP"/>
    <s v="AP01359825"/>
    <d v="2019-10-31T00:00:00"/>
    <d v="2019-10-31T00:00:00"/>
    <n v="52"/>
    <s v="01000"/>
    <s v="399002"/>
    <x v="12"/>
    <s v="99999"/>
    <s v="79999"/>
    <m/>
    <m/>
    <m/>
    <m/>
    <m/>
    <m/>
    <m/>
    <m/>
    <n v="540"/>
    <s v="00019555"/>
    <s v="EP3089310"/>
    <s v="Accounts Payable"/>
  </r>
  <r>
    <s v="14000"/>
    <s v="ACTUALS"/>
    <n v="2020"/>
    <n v="5"/>
    <s v="AP"/>
    <s v="AP01365905"/>
    <d v="2019-11-06T00:00:00"/>
    <d v="2019-11-06T00:00:00"/>
    <n v="6"/>
    <s v="01000"/>
    <s v="399002"/>
    <x v="0"/>
    <s v="99999"/>
    <s v="79999"/>
    <m/>
    <m/>
    <m/>
    <m/>
    <m/>
    <m/>
    <m/>
    <m/>
    <n v="191.67"/>
    <s v="00019580"/>
    <s v="Misc Maintenance Fees"/>
    <s v="Accounts Payable"/>
  </r>
  <r>
    <s v="14000"/>
    <s v="ACTUALS"/>
    <n v="2020"/>
    <n v="5"/>
    <s v="AP"/>
    <s v="AP01370941"/>
    <d v="2019-11-13T00:00:00"/>
    <d v="2019-11-13T00:00:00"/>
    <n v="16"/>
    <s v="01000"/>
    <s v="399002"/>
    <x v="2"/>
    <s v="99999"/>
    <s v="79999"/>
    <m/>
    <m/>
    <m/>
    <m/>
    <m/>
    <m/>
    <m/>
    <m/>
    <n v="8340.93"/>
    <s v="00019662"/>
    <s v="October 2019 Telephone Bill"/>
    <s v="Accounts Payable"/>
  </r>
  <r>
    <s v="14000"/>
    <s v="ACTUALS"/>
    <n v="2020"/>
    <n v="5"/>
    <s v="SPJ"/>
    <s v="0001380222"/>
    <d v="2019-11-25T00:00:00"/>
    <d v="2019-12-06T00:00:00"/>
    <n v="28"/>
    <s v="01000"/>
    <s v="399002"/>
    <x v="5"/>
    <s v="99999"/>
    <s v="79999"/>
    <m/>
    <m/>
    <m/>
    <m/>
    <m/>
    <m/>
    <m/>
    <m/>
    <n v="70.239999999999995"/>
    <m/>
    <s v="PCO2485242"/>
    <s v="Bank of America Card September 16, 2019-October 15, 2019"/>
  </r>
  <r>
    <s v="14000"/>
    <s v="ACTUALS"/>
    <n v="2020"/>
    <n v="5"/>
    <s v="SPJ"/>
    <s v="0001380222"/>
    <d v="2019-11-25T00:00:00"/>
    <d v="2019-12-06T00:00:00"/>
    <n v="52"/>
    <s v="01000"/>
    <s v="399002"/>
    <x v="13"/>
    <s v="99999"/>
    <s v="79999"/>
    <m/>
    <m/>
    <m/>
    <m/>
    <m/>
    <m/>
    <m/>
    <m/>
    <n v="970"/>
    <m/>
    <s v="NO P/O"/>
    <s v="Bank of America Card September 16, 2019-October 15, 2019"/>
  </r>
  <r>
    <s v="14000"/>
    <s v="ACTUALS"/>
    <n v="2020"/>
    <n v="5"/>
    <s v="SPJ"/>
    <s v="0001380222"/>
    <d v="2019-11-25T00:00:00"/>
    <d v="2019-12-06T00:00:00"/>
    <n v="54"/>
    <s v="01000"/>
    <s v="399002"/>
    <x v="11"/>
    <s v="99999"/>
    <s v="79999"/>
    <m/>
    <m/>
    <m/>
    <m/>
    <m/>
    <m/>
    <m/>
    <m/>
    <n v="135"/>
    <m/>
    <s v="PCO2468727"/>
    <s v="Bank of America Card September 16, 2019-October 15, 2019"/>
  </r>
  <r>
    <s v="14000"/>
    <s v="ACTUALS"/>
    <n v="2020"/>
    <n v="5"/>
    <s v="SPJ"/>
    <s v="0001380222"/>
    <d v="2019-11-25T00:00:00"/>
    <d v="2019-12-06T00:00:00"/>
    <n v="56"/>
    <s v="01000"/>
    <s v="399002"/>
    <x v="11"/>
    <s v="99999"/>
    <s v="79999"/>
    <m/>
    <m/>
    <m/>
    <m/>
    <m/>
    <m/>
    <m/>
    <m/>
    <n v="599"/>
    <m/>
    <s v="PCO2468727"/>
    <s v="Bank of America Card September 16, 2019-October 15, 2019"/>
  </r>
  <r>
    <s v="14000"/>
    <s v="ACTUALS"/>
    <n v="2020"/>
    <n v="5"/>
    <s v="AP"/>
    <s v="AP01380430"/>
    <d v="2019-11-25T00:00:00"/>
    <d v="2019-11-25T00:00:00"/>
    <n v="15"/>
    <s v="01000"/>
    <s v="399002"/>
    <x v="8"/>
    <s v="10230"/>
    <s v="79999"/>
    <m/>
    <m/>
    <m/>
    <m/>
    <m/>
    <m/>
    <m/>
    <m/>
    <n v="40402.93"/>
    <s v="00019923"/>
    <s v="October 2019"/>
    <s v="Accounts Payable"/>
  </r>
  <r>
    <s v="14000"/>
    <s v="ACTUALS"/>
    <n v="2020"/>
    <n v="6"/>
    <s v="AP"/>
    <s v="AP01388957"/>
    <d v="2019-12-05T00:00:00"/>
    <d v="2019-12-05T00:00:00"/>
    <n v="49"/>
    <s v="01000"/>
    <s v="399002"/>
    <x v="0"/>
    <s v="99999"/>
    <s v="79999"/>
    <m/>
    <m/>
    <m/>
    <m/>
    <m/>
    <m/>
    <m/>
    <m/>
    <n v="191.67"/>
    <s v="00020069"/>
    <s v="Misc Maintenance Fees"/>
    <s v="Accounts Payable"/>
  </r>
  <r>
    <s v="14000"/>
    <s v="ACTUALS"/>
    <n v="2020"/>
    <n v="6"/>
    <s v="AP"/>
    <s v="AP01390338"/>
    <d v="2019-12-06T00:00:00"/>
    <d v="2019-12-06T00:00:00"/>
    <n v="32"/>
    <s v="01000"/>
    <s v="390002"/>
    <x v="0"/>
    <s v="99999"/>
    <s v="79999"/>
    <m/>
    <m/>
    <m/>
    <m/>
    <m/>
    <m/>
    <m/>
    <m/>
    <n v="191.67"/>
    <s v="00020029"/>
    <s v="December 2019 Misc Fees"/>
    <s v="Accounts Payable"/>
  </r>
  <r>
    <s v="14000"/>
    <s v="ACTUALS"/>
    <n v="2020"/>
    <n v="6"/>
    <s v="AP"/>
    <s v="AP01400549"/>
    <d v="2019-12-19T00:00:00"/>
    <d v="2019-12-19T00:00:00"/>
    <n v="193"/>
    <s v="01000"/>
    <s v="390002"/>
    <x v="8"/>
    <s v="10230"/>
    <s v="79999"/>
    <m/>
    <m/>
    <m/>
    <m/>
    <m/>
    <m/>
    <m/>
    <m/>
    <n v="63252.09"/>
    <s v="00020143"/>
    <s v="Expense Distribution"/>
    <s v="Accounts Payable"/>
  </r>
  <r>
    <s v="14000"/>
    <s v="ACTUALS"/>
    <n v="2020"/>
    <n v="6"/>
    <s v="AP"/>
    <s v="AP01401714"/>
    <d v="2019-12-20T00:00:00"/>
    <d v="2019-12-20T00:00:00"/>
    <n v="433"/>
    <s v="01000"/>
    <s v="399002"/>
    <x v="3"/>
    <s v="99999"/>
    <s v="79999"/>
    <m/>
    <m/>
    <m/>
    <m/>
    <m/>
    <m/>
    <m/>
    <m/>
    <n v="1211.95"/>
    <s v="00020231"/>
    <s v="eVA Fees"/>
    <s v="Accounts Payable"/>
  </r>
  <r>
    <s v="14000"/>
    <s v="ACTUALS"/>
    <n v="2020"/>
    <n v="6"/>
    <s v="AP"/>
    <s v="AP01402871"/>
    <d v="2019-12-23T00:00:00"/>
    <d v="2019-12-23T00:00:00"/>
    <n v="13"/>
    <s v="01000"/>
    <s v="399002"/>
    <x v="2"/>
    <s v="99999"/>
    <s v="79999"/>
    <m/>
    <m/>
    <m/>
    <m/>
    <m/>
    <m/>
    <m/>
    <m/>
    <n v="9320.7999999999993"/>
    <s v="00020223"/>
    <s v="VITA Nov. 2019 Telephone Bill"/>
    <s v="Accounts Payable"/>
  </r>
  <r>
    <s v="14000"/>
    <s v="ACTUALS"/>
    <n v="2020"/>
    <n v="6"/>
    <s v="AP"/>
    <s v="AP01405843"/>
    <d v="2019-12-30T00:00:00"/>
    <d v="2019-12-30T00:00:00"/>
    <n v="35"/>
    <s v="01000"/>
    <s v="399002"/>
    <x v="2"/>
    <s v="99999"/>
    <s v="79999"/>
    <m/>
    <m/>
    <m/>
    <m/>
    <m/>
    <m/>
    <m/>
    <m/>
    <n v="126.45"/>
    <s v="00020466"/>
    <s v="August 2019 Services"/>
    <s v="Accounts Payable"/>
  </r>
  <r>
    <s v="14000"/>
    <s v="ACTUALS"/>
    <n v="2020"/>
    <n v="6"/>
    <s v="AP"/>
    <s v="AP01405843"/>
    <d v="2019-12-30T00:00:00"/>
    <d v="2019-12-30T00:00:00"/>
    <n v="36"/>
    <s v="01000"/>
    <s v="399002"/>
    <x v="2"/>
    <s v="99999"/>
    <s v="79999"/>
    <m/>
    <m/>
    <m/>
    <m/>
    <m/>
    <m/>
    <m/>
    <m/>
    <n v="225.73"/>
    <s v="00020474"/>
    <s v="Service Period: Sept. 2019"/>
    <s v="Accounts Payable"/>
  </r>
  <r>
    <s v="14000"/>
    <s v="ACTUALS"/>
    <n v="2020"/>
    <n v="6"/>
    <s v="AP"/>
    <s v="AP01405843"/>
    <d v="2019-12-30T00:00:00"/>
    <d v="2019-12-30T00:00:00"/>
    <n v="39"/>
    <s v="01000"/>
    <s v="399002"/>
    <x v="6"/>
    <s v="99999"/>
    <s v="79999"/>
    <m/>
    <m/>
    <m/>
    <m/>
    <m/>
    <m/>
    <m/>
    <m/>
    <n v="2100"/>
    <s v="00020489"/>
    <s v="EP3007834"/>
    <s v="Accounts Payable"/>
  </r>
  <r>
    <s v="14000"/>
    <s v="ACTUALS"/>
    <n v="2020"/>
    <n v="7"/>
    <s v="AP"/>
    <s v="AP01412357"/>
    <d v="2020-01-07T00:00:00"/>
    <d v="2020-01-07T00:00:00"/>
    <n v="33"/>
    <s v="01000"/>
    <s v="399002"/>
    <x v="0"/>
    <s v="99999"/>
    <s v="79999"/>
    <m/>
    <m/>
    <m/>
    <m/>
    <m/>
    <m/>
    <m/>
    <m/>
    <n v="191.67"/>
    <s v="00020538"/>
    <s v="Misc Maintenance Fees"/>
    <s v="Accounts Payable"/>
  </r>
  <r>
    <s v="14000"/>
    <s v="ACTUALS"/>
    <n v="2020"/>
    <n v="7"/>
    <s v="AP"/>
    <s v="AP01413836"/>
    <d v="2020-01-08T00:00:00"/>
    <d v="2020-01-08T00:00:00"/>
    <n v="17"/>
    <s v="01000"/>
    <s v="399002"/>
    <x v="2"/>
    <s v="99999"/>
    <s v="79999"/>
    <m/>
    <m/>
    <m/>
    <m/>
    <m/>
    <m/>
    <m/>
    <m/>
    <n v="70.290000000000006"/>
    <s v="00020559"/>
    <s v="October 2019 Services"/>
    <s v="Accounts Payable"/>
  </r>
  <r>
    <s v="14000"/>
    <s v="ACTUALS"/>
    <n v="2020"/>
    <n v="7"/>
    <s v="SPJ"/>
    <s v="0001415721"/>
    <d v="2020-01-10T00:00:00"/>
    <d v="2020-01-15T00:00:00"/>
    <n v="10"/>
    <s v="01000"/>
    <s v="399002"/>
    <x v="14"/>
    <s v="99999"/>
    <s v="79999"/>
    <m/>
    <m/>
    <m/>
    <m/>
    <m/>
    <m/>
    <m/>
    <m/>
    <n v="267.60000000000002"/>
    <s v="PCO2348752"/>
    <s v="Custodial Repair &amp; Maint Matrl"/>
    <s v="Bank of America Card October 16, 2019-November 15, 2019"/>
  </r>
  <r>
    <s v="14000"/>
    <s v="ACTUALS"/>
    <n v="2020"/>
    <n v="7"/>
    <s v="SPJ"/>
    <s v="0001415721"/>
    <d v="2020-01-10T00:00:00"/>
    <d v="2020-01-15T00:00:00"/>
    <n v="11"/>
    <s v="01000"/>
    <s v="399002"/>
    <x v="5"/>
    <s v="99999"/>
    <s v="79999"/>
    <m/>
    <m/>
    <m/>
    <m/>
    <m/>
    <m/>
    <m/>
    <m/>
    <n v="183.68"/>
    <s v="PCO2348752"/>
    <s v="Office Supplies"/>
    <s v="Bank of America Card October 16, 2019-November 15, 2019"/>
  </r>
  <r>
    <s v="14000"/>
    <s v="ACTUALS"/>
    <n v="2020"/>
    <n v="7"/>
    <s v="SPJ"/>
    <s v="0001415721"/>
    <d v="2020-01-10T00:00:00"/>
    <d v="2020-01-15T00:00:00"/>
    <n v="12"/>
    <s v="01000"/>
    <s v="399002"/>
    <x v="4"/>
    <s v="99999"/>
    <s v="79999"/>
    <m/>
    <m/>
    <m/>
    <m/>
    <m/>
    <m/>
    <m/>
    <m/>
    <n v="277.60000000000002"/>
    <s v="PCO2484009"/>
    <s v="Stationary &amp; Forms"/>
    <s v="Bank of America Card October 16, 2019-November 15, 2019"/>
  </r>
  <r>
    <s v="14000"/>
    <s v="ACTUALS"/>
    <n v="2020"/>
    <n v="7"/>
    <s v="SPJ"/>
    <s v="0001415721"/>
    <d v="2020-01-10T00:00:00"/>
    <d v="2020-01-15T00:00:00"/>
    <n v="18"/>
    <s v="01000"/>
    <s v="399002"/>
    <x v="5"/>
    <s v="99999"/>
    <s v="79999"/>
    <m/>
    <m/>
    <m/>
    <m/>
    <m/>
    <m/>
    <m/>
    <m/>
    <n v="45.9"/>
    <s v="PCO2485236"/>
    <s v="Office Supplies"/>
    <s v="Bank of America Card October 16, 2019-November 15, 2019"/>
  </r>
  <r>
    <s v="14000"/>
    <s v="ACTUALS"/>
    <n v="2020"/>
    <n v="7"/>
    <s v="SPJ"/>
    <s v="0001415721"/>
    <d v="2020-01-10T00:00:00"/>
    <d v="2020-01-15T00:00:00"/>
    <n v="19"/>
    <s v="01000"/>
    <s v="399002"/>
    <x v="4"/>
    <s v="99999"/>
    <s v="79999"/>
    <m/>
    <m/>
    <m/>
    <m/>
    <m/>
    <m/>
    <m/>
    <m/>
    <n v="1219.8"/>
    <s v="PCO2487342"/>
    <s v="Stationary &amp; Forms"/>
    <s v="Bank of America Card October 16, 2019-November 15, 2019"/>
  </r>
  <r>
    <s v="14000"/>
    <s v="ACTUALS"/>
    <n v="2020"/>
    <n v="7"/>
    <s v="SPJ"/>
    <s v="0001415721"/>
    <d v="2020-01-10T00:00:00"/>
    <d v="2020-01-15T00:00:00"/>
    <n v="27"/>
    <s v="01000"/>
    <s v="399002"/>
    <x v="15"/>
    <s v="99999"/>
    <s v="79999"/>
    <m/>
    <m/>
    <m/>
    <m/>
    <m/>
    <m/>
    <m/>
    <m/>
    <n v="649.79999999999995"/>
    <s v="PCO2494392"/>
    <s v="Medical &amp; Dental Supplies"/>
    <s v="Bank of America Card October 16, 2019-November 15, 2019"/>
  </r>
  <r>
    <s v="14000"/>
    <s v="ACTUALS"/>
    <n v="2020"/>
    <n v="7"/>
    <s v="SPJ"/>
    <s v="0001415721"/>
    <d v="2020-01-10T00:00:00"/>
    <d v="2020-01-15T00:00:00"/>
    <n v="31"/>
    <s v="01000"/>
    <s v="399002"/>
    <x v="5"/>
    <s v="99999"/>
    <s v="79999"/>
    <m/>
    <m/>
    <m/>
    <m/>
    <m/>
    <m/>
    <m/>
    <m/>
    <n v="722.5"/>
    <s v="PCO2485239"/>
    <s v="Office Supplies"/>
    <s v="Bank of America Card October 16, 2019-November 15, 2019"/>
  </r>
  <r>
    <s v="14000"/>
    <s v="ACTUALS"/>
    <n v="2020"/>
    <n v="7"/>
    <s v="SPJ"/>
    <s v="0001415721"/>
    <d v="2020-01-10T00:00:00"/>
    <d v="2020-01-15T00:00:00"/>
    <n v="36"/>
    <s v="01000"/>
    <s v="399002"/>
    <x v="16"/>
    <s v="99999"/>
    <s v="79999"/>
    <m/>
    <m/>
    <m/>
    <m/>
    <m/>
    <m/>
    <m/>
    <m/>
    <n v="-97"/>
    <s v="NO PO"/>
    <s v="Educational Supplies"/>
    <s v="Bank of America Card October 16, 2019-November 15, 2019"/>
  </r>
  <r>
    <s v="14000"/>
    <s v="ACTUALS"/>
    <n v="2020"/>
    <n v="7"/>
    <s v="SPJ"/>
    <s v="0001415721"/>
    <d v="2020-01-10T00:00:00"/>
    <d v="2020-01-15T00:00:00"/>
    <n v="107"/>
    <s v="01000"/>
    <s v="399002"/>
    <x v="16"/>
    <s v="99999"/>
    <s v="79999"/>
    <m/>
    <m/>
    <m/>
    <m/>
    <m/>
    <m/>
    <m/>
    <m/>
    <n v="1030"/>
    <s v="PCO2494388"/>
    <s v="Educational Supplies"/>
    <s v="Bank of America Card October 16, 2019-November 15, 2019"/>
  </r>
  <r>
    <s v="14000"/>
    <s v="ACTUALS"/>
    <n v="2020"/>
    <n v="7"/>
    <s v="AP"/>
    <s v="AP01417256"/>
    <d v="2020-01-13T00:00:00"/>
    <d v="2020-01-13T00:00:00"/>
    <n v="42"/>
    <s v="01000"/>
    <s v="399002"/>
    <x v="8"/>
    <s v="10230"/>
    <s v="79999"/>
    <m/>
    <m/>
    <m/>
    <m/>
    <m/>
    <m/>
    <m/>
    <m/>
    <n v="64108.3"/>
    <s v="00020542"/>
    <s v="Server and End User Charges"/>
    <s v="Accounts Payable"/>
  </r>
  <r>
    <s v="14000"/>
    <s v="ACTUALS"/>
    <n v="2020"/>
    <n v="7"/>
    <s v="AP"/>
    <s v="AP01418478"/>
    <d v="2020-01-14T00:00:00"/>
    <d v="2020-01-14T00:00:00"/>
    <n v="34"/>
    <s v="01000"/>
    <s v="399002"/>
    <x v="2"/>
    <s v="99999"/>
    <s v="79999"/>
    <m/>
    <m/>
    <m/>
    <m/>
    <m/>
    <m/>
    <m/>
    <m/>
    <n v="11280.67"/>
    <s v="00020619"/>
    <s v="December 2019 Telephone Bill"/>
    <s v="Accounts Payable"/>
  </r>
  <r>
    <s v="14000"/>
    <s v="ACTUALS"/>
    <n v="2020"/>
    <n v="7"/>
    <s v="SPJ"/>
    <s v="0001435398"/>
    <d v="2020-01-31T00:00:00"/>
    <d v="2020-02-07T00:00:00"/>
    <n v="1"/>
    <s v="01000"/>
    <s v="399002"/>
    <x v="12"/>
    <s v="99999"/>
    <s v="79999"/>
    <m/>
    <m/>
    <m/>
    <m/>
    <m/>
    <m/>
    <m/>
    <m/>
    <n v="-540"/>
    <m/>
    <s v="To allocate 2nd Qtr Charges"/>
    <s v="To allocate 2nd Quarter Printing Charges Based on Personnel Budget"/>
  </r>
  <r>
    <s v="14000"/>
    <s v="ACTUALS"/>
    <n v="2020"/>
    <n v="7"/>
    <s v="SPJ"/>
    <s v="0001435401"/>
    <d v="2020-01-31T00:00:00"/>
    <d v="2020-02-07T00:00:00"/>
    <n v="1"/>
    <s v="01000"/>
    <s v="399002"/>
    <x v="2"/>
    <s v="99999"/>
    <s v="79999"/>
    <m/>
    <m/>
    <m/>
    <m/>
    <m/>
    <m/>
    <m/>
    <m/>
    <n v="-36235.67"/>
    <m/>
    <s v="To allocate 2nd Qtr Charges"/>
    <s v="To allocate 2nd Quarter VITA Phone Charges Based on Personnel Budget"/>
  </r>
  <r>
    <s v="14000"/>
    <s v="ACTUALS"/>
    <n v="2020"/>
    <n v="7"/>
    <s v="SPJ"/>
    <s v="0001435404"/>
    <d v="2020-01-31T00:00:00"/>
    <d v="2020-02-07T00:00:00"/>
    <n v="1"/>
    <s v="01000"/>
    <s v="399002"/>
    <x v="13"/>
    <s v="99999"/>
    <s v="79999"/>
    <m/>
    <m/>
    <m/>
    <m/>
    <m/>
    <m/>
    <m/>
    <m/>
    <n v="-970"/>
    <m/>
    <s v="To allocate 2nd Qtr Charges"/>
    <s v="To allocate 2nd Quarter First Aid Charges Based on Personnel Budget"/>
  </r>
  <r>
    <s v="14000"/>
    <s v="ACTUALS"/>
    <n v="2020"/>
    <n v="7"/>
    <s v="SPJ"/>
    <s v="0001435412"/>
    <d v="2020-01-31T00:00:00"/>
    <d v="2020-02-07T00:00:00"/>
    <n v="1"/>
    <s v="01000"/>
    <s v="399002"/>
    <x v="0"/>
    <s v="99999"/>
    <s v="79999"/>
    <m/>
    <m/>
    <m/>
    <m/>
    <m/>
    <m/>
    <m/>
    <m/>
    <n v="-383.34"/>
    <m/>
    <s v="To allocate 2nd Qtr Charges"/>
    <s v="To allocate 2nd Quarter DGS Maintenance Charges Based on Personnel Budget"/>
  </r>
  <r>
    <s v="14000"/>
    <s v="ACTUALS"/>
    <n v="2020"/>
    <n v="7"/>
    <s v="SPJ"/>
    <s v="0001435412"/>
    <d v="2020-01-31T00:00:00"/>
    <d v="2020-02-07T00:00:00"/>
    <n v="202"/>
    <s v="01000"/>
    <s v="390002"/>
    <x v="0"/>
    <s v="99999"/>
    <s v="79999"/>
    <m/>
    <m/>
    <m/>
    <m/>
    <m/>
    <m/>
    <m/>
    <m/>
    <n v="-191.67"/>
    <m/>
    <s v="To allocate 2nd Qtr Charges"/>
    <s v="To allocate 2nd Quarter DGS Maintenance Charges Based on Personnel Budget"/>
  </r>
  <r>
    <s v="14000"/>
    <s v="ACTUALS"/>
    <n v="2020"/>
    <n v="7"/>
    <s v="SPJ"/>
    <s v="0001435415"/>
    <d v="2020-01-31T00:00:00"/>
    <d v="2020-02-07T00:00:00"/>
    <n v="1"/>
    <s v="01000"/>
    <s v="399002"/>
    <x v="11"/>
    <s v="99999"/>
    <s v="79999"/>
    <m/>
    <m/>
    <m/>
    <m/>
    <m/>
    <m/>
    <m/>
    <m/>
    <n v="-923.75"/>
    <m/>
    <s v="To allocate 2nd Qtr Charges"/>
    <s v="To allocate 2nd Quarter Surplus Charges Based on Personnel Budget"/>
  </r>
  <r>
    <s v="14000"/>
    <s v="ACTUALS"/>
    <n v="2020"/>
    <n v="7"/>
    <s v="SPJ"/>
    <s v="0001435417"/>
    <d v="2020-01-31T00:00:00"/>
    <d v="2020-02-07T00:00:00"/>
    <n v="1"/>
    <s v="01000"/>
    <s v="399002"/>
    <x v="6"/>
    <s v="99999"/>
    <s v="79999"/>
    <m/>
    <m/>
    <m/>
    <m/>
    <m/>
    <m/>
    <m/>
    <m/>
    <n v="-2100"/>
    <m/>
    <s v="To allocate 2nd Qtr Charges"/>
    <s v="To allocate 2nd Quarter Computer Service Charges Based on Personnel Budget"/>
  </r>
  <r>
    <s v="14000"/>
    <s v="ACTUALS"/>
    <n v="2020"/>
    <n v="7"/>
    <s v="SPJ"/>
    <s v="0001435424"/>
    <d v="2020-01-31T00:00:00"/>
    <d v="2020-02-07T00:00:00"/>
    <n v="1"/>
    <s v="01000"/>
    <s v="399002"/>
    <x v="8"/>
    <s v="10230"/>
    <s v="79999"/>
    <m/>
    <m/>
    <m/>
    <m/>
    <m/>
    <m/>
    <m/>
    <m/>
    <n v="-74040.08"/>
    <m/>
    <s v="To allocate 2nd Qtr Charges"/>
    <s v="To allocate 2nd Quarter VITA Charges Based on Personnel Budget"/>
  </r>
  <r>
    <s v="14000"/>
    <s v="ACTUALS"/>
    <n v="2020"/>
    <n v="7"/>
    <s v="SPJ"/>
    <s v="0001435424"/>
    <d v="2020-01-31T00:00:00"/>
    <d v="2020-02-07T00:00:00"/>
    <n v="202"/>
    <s v="01000"/>
    <s v="390002"/>
    <x v="8"/>
    <s v="10230"/>
    <s v="79999"/>
    <m/>
    <m/>
    <m/>
    <m/>
    <m/>
    <m/>
    <m/>
    <m/>
    <n v="-63252.09"/>
    <m/>
    <s v="To allocate 2nd Qtr Charges"/>
    <s v="To allocate 2nd Quarter VITA Charges Based on Personnel Budget"/>
  </r>
  <r>
    <s v="14000"/>
    <s v="ACTUALS"/>
    <n v="2020"/>
    <n v="7"/>
    <s v="SPJ"/>
    <s v="0001435425"/>
    <d v="2020-01-31T00:00:00"/>
    <d v="2020-02-07T00:00:00"/>
    <n v="1"/>
    <s v="01000"/>
    <s v="399002"/>
    <x v="5"/>
    <s v="99999"/>
    <s v="79999"/>
    <m/>
    <m/>
    <m/>
    <m/>
    <m/>
    <m/>
    <m/>
    <m/>
    <n v="-70.239999999999995"/>
    <m/>
    <s v="To allocate 2nd Qtr Charges"/>
    <s v="To allocate 2nd Quarter Office Supply Charges Based on Personnel Budget"/>
  </r>
  <r>
    <s v="14000"/>
    <s v="ACTUALS"/>
    <n v="2020"/>
    <n v="7"/>
    <s v="SPJ"/>
    <s v="0001435425"/>
    <d v="2020-01-31T00:00:00"/>
    <d v="2020-02-07T00:00:00"/>
    <n v="202"/>
    <s v="01000"/>
    <s v="399002"/>
    <x v="5"/>
    <s v="10230"/>
    <s v="79999"/>
    <m/>
    <m/>
    <m/>
    <m/>
    <m/>
    <m/>
    <m/>
    <m/>
    <n v="-401.2"/>
    <m/>
    <s v="To allocate 2nd Qtr Charges"/>
    <s v="To allocate 2nd Quarter Office Supply Charges Based on Personnel Budget"/>
  </r>
  <r>
    <s v="14000"/>
    <s v="ACTUALS"/>
    <n v="2020"/>
    <n v="7"/>
    <s v="SPJ"/>
    <s v="0001435429"/>
    <d v="2020-01-31T00:00:00"/>
    <d v="2020-02-07T00:00:00"/>
    <n v="1"/>
    <s v="01000"/>
    <s v="399002"/>
    <x v="4"/>
    <s v="99999"/>
    <s v="79999"/>
    <m/>
    <m/>
    <m/>
    <m/>
    <m/>
    <m/>
    <m/>
    <m/>
    <n v="-998.52"/>
    <m/>
    <s v="To allocate 2nd Qtr Charges"/>
    <s v="To allocate 2nd Quarter Agency Paper Costs Based on Personnel Budget"/>
  </r>
  <r>
    <s v="14000"/>
    <s v="ACTUALS"/>
    <n v="2020"/>
    <n v="7"/>
    <s v="SPJ"/>
    <s v="0001435430"/>
    <d v="2020-01-31T00:00:00"/>
    <d v="2020-02-07T00:00:00"/>
    <n v="1"/>
    <s v="01000"/>
    <s v="399002"/>
    <x v="3"/>
    <s v="99999"/>
    <s v="79999"/>
    <m/>
    <m/>
    <m/>
    <m/>
    <m/>
    <m/>
    <m/>
    <m/>
    <n v="-16981.07"/>
    <m/>
    <s v="To allocate 2nd Qtr Charges"/>
    <s v="To allocate 2nd Quarter eVA fees and payroll processing fees Based on Personnel Budget"/>
  </r>
  <r>
    <s v="14000"/>
    <s v="ACTUALS"/>
    <n v="2020"/>
    <n v="8"/>
    <s v="SPJ"/>
    <s v="0001432476"/>
    <d v="2020-02-03T00:00:00"/>
    <d v="2020-02-06T00:00:00"/>
    <n v="50"/>
    <s v="01000"/>
    <s v="399002"/>
    <x v="11"/>
    <s v="99999"/>
    <s v="79999"/>
    <m/>
    <m/>
    <m/>
    <m/>
    <m/>
    <m/>
    <m/>
    <m/>
    <n v="150"/>
    <s v="PCO2486648"/>
    <s v="Manual Labor Services"/>
    <s v="Bank of America Card November 16, 2019-December 15, 2019"/>
  </r>
  <r>
    <s v="14000"/>
    <s v="ACTUALS"/>
    <n v="2020"/>
    <n v="8"/>
    <s v="SPJ"/>
    <s v="0001432476"/>
    <d v="2020-02-03T00:00:00"/>
    <d v="2020-02-06T00:00:00"/>
    <n v="88"/>
    <s v="01000"/>
    <s v="399002"/>
    <x v="5"/>
    <s v="99999"/>
    <s v="79999"/>
    <m/>
    <m/>
    <m/>
    <m/>
    <m/>
    <m/>
    <m/>
    <m/>
    <n v="241.19"/>
    <s v="PCO2508269"/>
    <s v="Office Supplies"/>
    <s v="Bank of America Card November 16, 2019-December 15, 2019"/>
  </r>
  <r>
    <s v="14000"/>
    <s v="ACTUALS"/>
    <n v="2020"/>
    <n v="8"/>
    <s v="AP"/>
    <s v="AP01432909"/>
    <d v="2020-02-03T00:00:00"/>
    <d v="2020-02-03T00:00:00"/>
    <n v="28"/>
    <s v="01000"/>
    <s v="399002"/>
    <x v="0"/>
    <s v="99999"/>
    <s v="79999"/>
    <m/>
    <m/>
    <m/>
    <m/>
    <m/>
    <m/>
    <m/>
    <m/>
    <n v="191.67"/>
    <s v="00020833"/>
    <s v="Expense Distribution"/>
    <s v="Accounts Payable"/>
  </r>
  <r>
    <s v="14000"/>
    <s v="ACTUALS"/>
    <n v="2020"/>
    <n v="8"/>
    <s v="AP"/>
    <s v="AP01444426"/>
    <d v="2020-02-14T00:00:00"/>
    <d v="2020-02-14T00:00:00"/>
    <n v="102"/>
    <s v="01000"/>
    <s v="399002"/>
    <x v="3"/>
    <s v="99999"/>
    <s v="79999"/>
    <m/>
    <m/>
    <m/>
    <m/>
    <m/>
    <m/>
    <m/>
    <m/>
    <n v="23.48"/>
    <s v="00020980"/>
    <s v="eVA Fees"/>
    <s v="Accounts Payable"/>
  </r>
  <r>
    <s v="14000"/>
    <s v="ACTUALS"/>
    <n v="2020"/>
    <n v="8"/>
    <s v="SPJ"/>
    <s v="0001445251"/>
    <d v="2020-02-18T00:00:00"/>
    <d v="2020-02-24T00:00:00"/>
    <n v="28"/>
    <s v="01000"/>
    <s v="399002"/>
    <x v="5"/>
    <s v="99999"/>
    <s v="79999"/>
    <m/>
    <m/>
    <m/>
    <m/>
    <m/>
    <m/>
    <m/>
    <m/>
    <n v="105.15"/>
    <s v="PCO2509170"/>
    <s v="Office Supplies"/>
    <s v="Bank of America Card December 16, 2019-January 15, 2020"/>
  </r>
  <r>
    <s v="14000"/>
    <s v="ACTUALS"/>
    <n v="2020"/>
    <n v="8"/>
    <s v="SPJ"/>
    <s v="0001445251"/>
    <d v="2020-02-18T00:00:00"/>
    <d v="2020-02-24T00:00:00"/>
    <n v="34"/>
    <s v="01000"/>
    <s v="399002"/>
    <x v="4"/>
    <s v="99999"/>
    <s v="79999"/>
    <m/>
    <m/>
    <m/>
    <m/>
    <m/>
    <m/>
    <m/>
    <m/>
    <n v="1219.8"/>
    <s v="PCO2510647"/>
    <s v="Stationary &amp; Forms"/>
    <s v="Bank of America Card December 16, 2019-January 15, 2020"/>
  </r>
  <r>
    <s v="14000"/>
    <s v="ACTUALS"/>
    <n v="2020"/>
    <n v="8"/>
    <s v="SPJ"/>
    <s v="0001445251"/>
    <d v="2020-02-18T00:00:00"/>
    <d v="2020-02-24T00:00:00"/>
    <n v="85"/>
    <s v="01000"/>
    <s v="399002"/>
    <x v="15"/>
    <s v="99999"/>
    <s v="79999"/>
    <m/>
    <m/>
    <m/>
    <m/>
    <m/>
    <m/>
    <m/>
    <m/>
    <n v="-194"/>
    <m/>
    <s v="Medical &amp; Dental Supplies"/>
    <s v="Bank of America Card December 16, 2019-January 15, 2020"/>
  </r>
  <r>
    <s v="14000"/>
    <s v="ACTUALS"/>
    <n v="2020"/>
    <n v="8"/>
    <s v="AP"/>
    <s v="AP01445556"/>
    <d v="2020-02-18T00:00:00"/>
    <d v="2020-02-18T00:00:00"/>
    <n v="35"/>
    <s v="01000"/>
    <s v="399002"/>
    <x v="2"/>
    <s v="99999"/>
    <s v="79999"/>
    <m/>
    <m/>
    <m/>
    <m/>
    <m/>
    <m/>
    <m/>
    <m/>
    <n v="10764.82"/>
    <s v="00020963"/>
    <s v="January 2020 Telephone Bill"/>
    <s v="Accounts Payable"/>
  </r>
  <r>
    <s v="14000"/>
    <s v="ACTUALS"/>
    <n v="2020"/>
    <n v="8"/>
    <s v="AP"/>
    <s v="AP01450162"/>
    <d v="2020-02-24T00:00:00"/>
    <d v="2020-02-24T00:00:00"/>
    <n v="4"/>
    <s v="01000"/>
    <s v="399002"/>
    <x v="8"/>
    <s v="10230"/>
    <s v="79999"/>
    <m/>
    <m/>
    <m/>
    <m/>
    <m/>
    <m/>
    <m/>
    <m/>
    <n v="63389.27"/>
    <s v="00021218"/>
    <s v="Server &amp; End User Charges"/>
    <s v="Accounts Payable"/>
  </r>
  <r>
    <s v="14000"/>
    <s v="ACTUALS"/>
    <n v="2020"/>
    <n v="8"/>
    <s v="SPJ"/>
    <s v="0001462209"/>
    <d v="2020-02-29T00:00:00"/>
    <d v="2020-03-06T00:00:00"/>
    <n v="211"/>
    <s v="01000"/>
    <s v="399002"/>
    <x v="8"/>
    <s v="10230"/>
    <s v="79999"/>
    <m/>
    <m/>
    <m/>
    <m/>
    <m/>
    <m/>
    <m/>
    <m/>
    <n v="-63389.27"/>
    <s v="V#21218"/>
    <s v="Prorate Feb2020 OH"/>
    <s v="To prorate the Overhead charges incurred in Feb 2020 - VITA Server and End User Charges"/>
  </r>
  <r>
    <s v="14000"/>
    <s v="ACTUALS"/>
    <n v="2020"/>
    <n v="8"/>
    <s v="SPJ"/>
    <s v="0001462209"/>
    <d v="2020-02-29T00:00:00"/>
    <d v="2020-03-06T00:00:00"/>
    <n v="212"/>
    <s v="01000"/>
    <s v="399002"/>
    <x v="8"/>
    <s v="10230"/>
    <s v="79999"/>
    <m/>
    <m/>
    <m/>
    <m/>
    <m/>
    <m/>
    <m/>
    <m/>
    <n v="-64108.3"/>
    <s v="V#20542"/>
    <s v="Prorate Feb2020 OH"/>
    <s v="To prorate the Overhead charges incurred in Feb 2020 - VITA Server and End User Charges"/>
  </r>
  <r>
    <s v="14000"/>
    <s v="ACTUALS"/>
    <n v="2020"/>
    <n v="8"/>
    <s v="SPJ"/>
    <s v="0001462220"/>
    <d v="2020-02-29T00:00:00"/>
    <d v="2020-03-06T00:00:00"/>
    <n v="211"/>
    <s v="01000"/>
    <s v="399002"/>
    <x v="2"/>
    <s v="99999"/>
    <s v="79999"/>
    <m/>
    <m/>
    <m/>
    <m/>
    <m/>
    <m/>
    <m/>
    <m/>
    <n v="-11089.69"/>
    <s v="V#21260"/>
    <s v="Prorate Feb/Mar2020 OH"/>
    <s v="To prorate the OH Charged in Feb/Mar 2020 - VITA Phones"/>
  </r>
  <r>
    <s v="14000"/>
    <s v="ACTUALS"/>
    <n v="2020"/>
    <n v="8"/>
    <s v="SPJ"/>
    <s v="0001462220"/>
    <d v="2020-02-29T00:00:00"/>
    <d v="2020-03-06T00:00:00"/>
    <n v="212"/>
    <s v="01000"/>
    <s v="399002"/>
    <x v="2"/>
    <s v="99999"/>
    <s v="79999"/>
    <m/>
    <m/>
    <m/>
    <m/>
    <m/>
    <m/>
    <m/>
    <m/>
    <n v="-10764.82"/>
    <s v="V#20963"/>
    <s v="Prorate Feb/Mar2020 OH"/>
    <s v="To prorate the OH Charged in Feb/Mar 2020 - VITA Phones"/>
  </r>
  <r>
    <s v="14000"/>
    <s v="ACTUALS"/>
    <n v="2020"/>
    <n v="8"/>
    <s v="SPJ"/>
    <s v="0001462220"/>
    <d v="2020-02-29T00:00:00"/>
    <d v="2020-03-06T00:00:00"/>
    <n v="213"/>
    <s v="01000"/>
    <s v="399002"/>
    <x v="2"/>
    <s v="99999"/>
    <s v="79999"/>
    <m/>
    <m/>
    <m/>
    <m/>
    <m/>
    <m/>
    <m/>
    <m/>
    <n v="-11280.67"/>
    <s v="V#20619"/>
    <s v="Prorate Feb/Mar2020 OH"/>
    <s v="To prorate the OH Charged in Feb/Mar 2020 - VITA Phones"/>
  </r>
  <r>
    <s v="14000"/>
    <s v="ACTUALS"/>
    <n v="2020"/>
    <n v="8"/>
    <s v="SPJ"/>
    <s v="0001462220"/>
    <d v="2020-02-29T00:00:00"/>
    <d v="2020-03-06T00:00:00"/>
    <n v="214"/>
    <s v="01000"/>
    <s v="399002"/>
    <x v="2"/>
    <s v="99999"/>
    <s v="79999"/>
    <m/>
    <m/>
    <m/>
    <m/>
    <m/>
    <m/>
    <m/>
    <m/>
    <n v="-70.290000000000006"/>
    <s v="V#20559"/>
    <s v="Prorate Feb/Mar2020 OH"/>
    <s v="To prorate the OH Charged in Feb/Mar 2020 - VITA Phones"/>
  </r>
  <r>
    <s v="14000"/>
    <s v="ACTUALS"/>
    <n v="2020"/>
    <n v="8"/>
    <s v="SPJ"/>
    <s v="0001462225"/>
    <d v="2020-02-29T00:00:00"/>
    <d v="2020-03-06T00:00:00"/>
    <n v="211"/>
    <s v="01000"/>
    <s v="399002"/>
    <x v="4"/>
    <s v="99999"/>
    <s v="79999"/>
    <m/>
    <m/>
    <m/>
    <m/>
    <m/>
    <m/>
    <m/>
    <m/>
    <n v="-1219.8"/>
    <s v="PCO2510647"/>
    <s v="Prorate Jan/Feb2020 OH"/>
    <s v="To prorate the OH Charged in Jan/Feb2020 - Agency Paper"/>
  </r>
  <r>
    <s v="14000"/>
    <s v="ACTUALS"/>
    <n v="2020"/>
    <n v="8"/>
    <s v="SPJ"/>
    <s v="0001462225"/>
    <d v="2020-02-29T00:00:00"/>
    <d v="2020-03-06T00:00:00"/>
    <n v="212"/>
    <s v="01000"/>
    <s v="399002"/>
    <x v="4"/>
    <s v="99999"/>
    <s v="79999"/>
    <m/>
    <m/>
    <m/>
    <m/>
    <m/>
    <m/>
    <m/>
    <m/>
    <n v="-1219.8"/>
    <s v="PCO2487342"/>
    <s v="Prorate Jan/Feb2020 OH"/>
    <s v="To prorate the OH Charged in Jan/Feb2020 - Agency Paper"/>
  </r>
  <r>
    <s v="14000"/>
    <s v="ACTUALS"/>
    <n v="2020"/>
    <n v="8"/>
    <s v="SPJ"/>
    <s v="0001462225"/>
    <d v="2020-02-29T00:00:00"/>
    <d v="2020-03-06T00:00:00"/>
    <n v="213"/>
    <s v="01000"/>
    <s v="399002"/>
    <x v="4"/>
    <s v="99999"/>
    <s v="79999"/>
    <m/>
    <m/>
    <m/>
    <m/>
    <m/>
    <m/>
    <m/>
    <m/>
    <n v="-277.60000000000002"/>
    <s v="PCO2484009"/>
    <s v="Prorate Jan/Feb2020 OH"/>
    <s v="To prorate the OH Charged in Jan/Feb2020 - Agency Paper"/>
  </r>
  <r>
    <s v="14000"/>
    <s v="ACTUALS"/>
    <n v="2020"/>
    <n v="8"/>
    <s v="SPJ"/>
    <s v="0001462251"/>
    <d v="2020-02-29T00:00:00"/>
    <d v="2020-03-06T00:00:00"/>
    <n v="211"/>
    <s v="01000"/>
    <s v="399002"/>
    <x v="5"/>
    <s v="99999"/>
    <s v="79999"/>
    <m/>
    <m/>
    <m/>
    <m/>
    <m/>
    <m/>
    <m/>
    <m/>
    <n v="-105.15"/>
    <s v="PCO2509170"/>
    <s v="Prorate Jan/Feb2020 OH"/>
    <s v="To prorate the OH Charged in Jan/Feb 2020-Agency Office Supplies"/>
  </r>
  <r>
    <s v="14000"/>
    <s v="ACTUALS"/>
    <n v="2020"/>
    <n v="8"/>
    <s v="SPJ"/>
    <s v="0001462251"/>
    <d v="2020-02-29T00:00:00"/>
    <d v="2020-03-06T00:00:00"/>
    <n v="212"/>
    <s v="01000"/>
    <s v="399002"/>
    <x v="5"/>
    <s v="99999"/>
    <s v="79999"/>
    <m/>
    <m/>
    <m/>
    <m/>
    <m/>
    <m/>
    <m/>
    <m/>
    <n v="-241.19"/>
    <s v="PCO2508269"/>
    <s v="Prorate Jan/Feb2020 OH"/>
    <s v="To prorate the OH Charged in Jan/Feb 2020-Agency Office Supplies"/>
  </r>
  <r>
    <s v="14000"/>
    <s v="ACTUALS"/>
    <n v="2020"/>
    <n v="8"/>
    <s v="SPJ"/>
    <s v="0001462251"/>
    <d v="2020-02-29T00:00:00"/>
    <d v="2020-03-06T00:00:00"/>
    <n v="213"/>
    <s v="01000"/>
    <s v="399002"/>
    <x v="5"/>
    <s v="99999"/>
    <s v="79999"/>
    <m/>
    <m/>
    <m/>
    <m/>
    <m/>
    <m/>
    <m/>
    <m/>
    <n v="-722.5"/>
    <s v="PCO2485239"/>
    <s v="Prorate Jan/Feb2020 OH"/>
    <s v="To prorate the OH Charged in Jan/Feb 2020-Agency Office Supplies"/>
  </r>
  <r>
    <s v="14000"/>
    <s v="ACTUALS"/>
    <n v="2020"/>
    <n v="8"/>
    <s v="SPJ"/>
    <s v="0001462251"/>
    <d v="2020-02-29T00:00:00"/>
    <d v="2020-03-06T00:00:00"/>
    <n v="214"/>
    <s v="01000"/>
    <s v="399002"/>
    <x v="5"/>
    <s v="99999"/>
    <s v="79999"/>
    <m/>
    <m/>
    <m/>
    <m/>
    <m/>
    <m/>
    <m/>
    <m/>
    <n v="-45.9"/>
    <s v="PCO2485236"/>
    <s v="Prorate Jan/Feb2020 OH"/>
    <s v="To prorate the OH Charged in Jan/Feb 2020-Agency Office Supplies"/>
  </r>
  <r>
    <s v="14000"/>
    <s v="ACTUALS"/>
    <n v="2020"/>
    <n v="8"/>
    <s v="SPJ"/>
    <s v="0001462251"/>
    <d v="2020-02-29T00:00:00"/>
    <d v="2020-03-06T00:00:00"/>
    <n v="215"/>
    <s v="01000"/>
    <s v="399002"/>
    <x v="5"/>
    <s v="99999"/>
    <s v="79999"/>
    <m/>
    <m/>
    <m/>
    <m/>
    <m/>
    <m/>
    <m/>
    <m/>
    <n v="-183.68"/>
    <s v="PCO2348752"/>
    <s v="Office Supplies"/>
    <s v="To prorate the OH Charged in Jan/Feb 2020-Agency Office Supplies"/>
  </r>
  <r>
    <s v="14000"/>
    <s v="ACTUALS"/>
    <n v="2020"/>
    <n v="9"/>
    <s v="AP"/>
    <s v="AP01459534"/>
    <d v="2020-03-04T00:00:00"/>
    <d v="2020-03-04T00:00:00"/>
    <n v="30"/>
    <s v="01000"/>
    <s v="399002"/>
    <x v="2"/>
    <s v="99999"/>
    <s v="79999"/>
    <m/>
    <m/>
    <m/>
    <m/>
    <m/>
    <m/>
    <m/>
    <m/>
    <n v="11089.69"/>
    <s v="00021260"/>
    <s v="February 2020 Telephone Bill"/>
    <s v="Accounts Payable"/>
  </r>
  <r>
    <s v="14000"/>
    <s v="ACTUALS"/>
    <n v="2020"/>
    <n v="9"/>
    <s v="AP"/>
    <s v="AP01461089"/>
    <d v="2020-03-05T00:00:00"/>
    <d v="2020-03-05T00:00:00"/>
    <n v="21"/>
    <s v="01000"/>
    <s v="399002"/>
    <x v="0"/>
    <s v="99999"/>
    <s v="79999"/>
    <m/>
    <m/>
    <m/>
    <m/>
    <m/>
    <m/>
    <m/>
    <m/>
    <n v="191.67"/>
    <s v="00021255"/>
    <s v="Misc Maintenances Fees"/>
    <s v="Accounts Payable"/>
  </r>
  <r>
    <s v="14000"/>
    <s v="ACTUALS"/>
    <n v="2020"/>
    <n v="9"/>
    <s v="SPJ"/>
    <s v="0001463218"/>
    <d v="2020-03-09T00:00:00"/>
    <d v="2020-03-09T00:00:00"/>
    <n v="211"/>
    <s v="01000"/>
    <s v="399002"/>
    <x v="0"/>
    <s v="99999"/>
    <s v="79999"/>
    <m/>
    <m/>
    <m/>
    <m/>
    <m/>
    <m/>
    <m/>
    <m/>
    <n v="-191.67"/>
    <s v="V#21255"/>
    <s v="Prorate Jan/Feb/Mar2020 OH"/>
    <s v="To prorate the OH Charged in Jan/Feb/Mar2020-DGS Electrical Maintenance"/>
  </r>
  <r>
    <s v="14000"/>
    <s v="ACTUALS"/>
    <n v="2020"/>
    <n v="9"/>
    <s v="SPJ"/>
    <s v="0001463218"/>
    <d v="2020-03-09T00:00:00"/>
    <d v="2020-03-09T00:00:00"/>
    <n v="212"/>
    <s v="01000"/>
    <s v="399002"/>
    <x v="0"/>
    <s v="99999"/>
    <s v="79999"/>
    <m/>
    <m/>
    <m/>
    <m/>
    <m/>
    <m/>
    <m/>
    <m/>
    <n v="-191.67"/>
    <s v="V#20833"/>
    <s v="Prorate Jan/Feb/Mar2020 OH"/>
    <s v="To prorate the OH Charged in Jan/Feb/Mar2020-DGS Electrical Maintenance"/>
  </r>
  <r>
    <s v="14000"/>
    <s v="ACTUALS"/>
    <n v="2020"/>
    <n v="9"/>
    <s v="SPJ"/>
    <s v="0001463218"/>
    <d v="2020-03-09T00:00:00"/>
    <d v="2020-03-09T00:00:00"/>
    <n v="213"/>
    <s v="01000"/>
    <s v="399002"/>
    <x v="0"/>
    <s v="99999"/>
    <s v="79999"/>
    <m/>
    <m/>
    <m/>
    <m/>
    <m/>
    <m/>
    <m/>
    <m/>
    <n v="-191.67"/>
    <s v="V#20538"/>
    <s v="Prorate Jan/Feb/Mar2020 OH"/>
    <s v="To prorate the OH Charged in Jan/Feb/Mar2020-DGS Electrical Maintenance"/>
  </r>
  <r>
    <s v="14000"/>
    <s v="ACTUALS"/>
    <n v="2020"/>
    <n v="9"/>
    <s v="SPJ"/>
    <s v="0001463227"/>
    <d v="2020-03-09T00:00:00"/>
    <d v="2020-03-09T00:00:00"/>
    <n v="211"/>
    <s v="01000"/>
    <s v="399002"/>
    <x v="11"/>
    <s v="99999"/>
    <s v="79999"/>
    <m/>
    <m/>
    <m/>
    <m/>
    <m/>
    <m/>
    <m/>
    <m/>
    <n v="-150"/>
    <s v="PCO2486648"/>
    <s v="Prorate Aug2019 OH costs"/>
    <s v="To prorate OH costs Incurred in August 2019 - Manual Labor Services (Shredding Services)"/>
  </r>
  <r>
    <s v="14000"/>
    <s v="ACTUALS"/>
    <n v="2020"/>
    <n v="9"/>
    <s v="SPJ"/>
    <s v="0001463268"/>
    <d v="2020-03-09T00:00:00"/>
    <d v="2020-03-09T00:00:00"/>
    <n v="211"/>
    <s v="01000"/>
    <s v="399002"/>
    <x v="15"/>
    <s v="99999"/>
    <s v="79999"/>
    <m/>
    <m/>
    <m/>
    <m/>
    <m/>
    <m/>
    <m/>
    <m/>
    <n v="194"/>
    <s v="JE#1445251"/>
    <s v="Prorate FY20Q2 OH"/>
    <s v="To prorate FY20 Q2 OH Charged for Medical Supplies - First Aid cabinets and credit for CPR training"/>
  </r>
  <r>
    <s v="14000"/>
    <s v="ACTUALS"/>
    <n v="2020"/>
    <n v="9"/>
    <s v="SPJ"/>
    <s v="0001463268"/>
    <d v="2020-03-09T00:00:00"/>
    <d v="2020-03-09T00:00:00"/>
    <n v="212"/>
    <s v="01000"/>
    <s v="399002"/>
    <x v="15"/>
    <s v="99999"/>
    <s v="79999"/>
    <m/>
    <m/>
    <m/>
    <m/>
    <m/>
    <m/>
    <m/>
    <m/>
    <n v="-649.79999999999995"/>
    <s v="PCO2494392"/>
    <s v="Prorate FY20Q2 OH"/>
    <s v="To prorate FY20 Q2 OH Charged for Medical Supplies - First Aid cabinets and credit for CPR training"/>
  </r>
  <r>
    <s v="14000"/>
    <s v="ACTUALS"/>
    <n v="2020"/>
    <n v="9"/>
    <s v="SPJ"/>
    <s v="0001463283"/>
    <d v="2020-03-09T00:00:00"/>
    <d v="2020-03-09T00:00:00"/>
    <n v="211"/>
    <s v="01000"/>
    <s v="399002"/>
    <x v="14"/>
    <s v="99999"/>
    <s v="79999"/>
    <m/>
    <m/>
    <m/>
    <m/>
    <m/>
    <m/>
    <m/>
    <m/>
    <n v="-267.60000000000002"/>
    <s v="PCO2348752"/>
    <s v="Prorate FY20 Q2 OH"/>
    <s v="To prorate FY20 Q2 OH Charged for Custodial Repair (water filters for agency sinks)"/>
  </r>
  <r>
    <s v="14000"/>
    <s v="ACTUALS"/>
    <n v="2020"/>
    <n v="9"/>
    <s v="SPJ"/>
    <s v="0001463364"/>
    <d v="2020-03-09T00:00:00"/>
    <d v="2020-03-09T00:00:00"/>
    <n v="211"/>
    <s v="01000"/>
    <s v="399002"/>
    <x v="16"/>
    <s v="99999"/>
    <s v="79999"/>
    <m/>
    <m/>
    <m/>
    <m/>
    <m/>
    <m/>
    <m/>
    <m/>
    <n v="97"/>
    <s v="JE#1415721"/>
    <s v="Prorate FY20 OH"/>
    <s v="To prorate FY20 OH Expenditure credits charged to Education Supplies to Medical Supplies"/>
  </r>
  <r>
    <s v="14000"/>
    <s v="ACTUALS"/>
    <n v="2020"/>
    <n v="9"/>
    <s v="SPJ"/>
    <s v="0001463366"/>
    <d v="2020-03-09T00:00:00"/>
    <d v="2020-03-09T00:00:00"/>
    <n v="211"/>
    <s v="01000"/>
    <s v="399002"/>
    <x v="16"/>
    <s v="99999"/>
    <s v="79999"/>
    <m/>
    <m/>
    <m/>
    <m/>
    <m/>
    <m/>
    <m/>
    <m/>
    <n v="-1030"/>
    <s v="PCO2494388"/>
    <s v="Prorate FY20 OH"/>
    <s v="To prorate FY20 OH Expenditure credits charged to Education Supplies (Books for Agency Library)"/>
  </r>
  <r>
    <s v="14000"/>
    <s v="ACTUALS"/>
    <n v="2020"/>
    <n v="9"/>
    <s v="AP"/>
    <s v="AP01463526"/>
    <d v="2020-03-09T00:00:00"/>
    <d v="2020-03-09T00:00:00"/>
    <n v="34"/>
    <s v="01000"/>
    <s v="399002"/>
    <x v="2"/>
    <s v="99999"/>
    <s v="79999"/>
    <m/>
    <m/>
    <m/>
    <m/>
    <m/>
    <m/>
    <m/>
    <m/>
    <n v="4.91"/>
    <s v="00021305"/>
    <s v="Expense Distribution"/>
    <s v="Accounts Payable"/>
  </r>
  <r>
    <s v="14000"/>
    <s v="ACTUALS"/>
    <n v="2020"/>
    <n v="9"/>
    <s v="EX"/>
    <s v="EX01465722"/>
    <d v="2020-03-11T00:00:00"/>
    <d v="2020-03-11T00:00:00"/>
    <n v="53"/>
    <s v="01000"/>
    <s v="399002"/>
    <x v="17"/>
    <s v="10230"/>
    <s v="79999"/>
    <m/>
    <m/>
    <m/>
    <m/>
    <m/>
    <m/>
    <m/>
    <m/>
    <n v="14.38"/>
    <s v="0000275463"/>
    <s v="Wipes/Spray Supplies for DCJS"/>
    <s v="Expense Accrual Journal"/>
  </r>
  <r>
    <s v="14000"/>
    <s v="ACTUALS"/>
    <n v="2020"/>
    <n v="9"/>
    <s v="EX"/>
    <s v="EX01465722"/>
    <d v="2020-03-11T00:00:00"/>
    <d v="2020-03-11T00:00:00"/>
    <n v="55"/>
    <s v="01000"/>
    <s v="399002"/>
    <x v="14"/>
    <s v="10230"/>
    <s v="79999"/>
    <m/>
    <m/>
    <m/>
    <m/>
    <m/>
    <m/>
    <m/>
    <m/>
    <n v="245.17"/>
    <s v="0000275463"/>
    <s v="Wipes/Spray Supplies for DCJS"/>
    <s v="Expense Accrual Journal"/>
  </r>
  <r>
    <s v="14000"/>
    <s v="ACTUALS"/>
    <n v="2020"/>
    <n v="9"/>
    <s v="SPJ"/>
    <s v="0001466691"/>
    <d v="2020-03-12T00:00:00"/>
    <d v="2020-03-25T00:00:00"/>
    <n v="30"/>
    <s v="01000"/>
    <s v="399002"/>
    <x v="5"/>
    <s v="99999"/>
    <s v="79999"/>
    <m/>
    <m/>
    <m/>
    <m/>
    <m/>
    <m/>
    <m/>
    <m/>
    <n v="113.95"/>
    <s v="PCO2516223"/>
    <s v="Office Supplies"/>
    <s v="Bank of America Card January 16, 2020-February 15, 20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22" firstHeaderRow="1" firstDataRow="1" firstDataCol="1"/>
  <pivotFields count="26">
    <pivotField showAll="0"/>
    <pivotField showAll="0"/>
    <pivotField numFmtId="1" showAll="0"/>
    <pivotField numFmtId="1" showAll="0"/>
    <pivotField showAll="0"/>
    <pivotField showAll="0"/>
    <pivotField numFmtId="14" showAll="0"/>
    <pivotField numFmtId="14" showAll="0"/>
    <pivotField numFmtId="1" showAll="0"/>
    <pivotField showAll="0"/>
    <pivotField showAll="0"/>
    <pivotField axis="axisRow" showAll="0">
      <items count="19">
        <item x="9"/>
        <item x="12"/>
        <item x="2"/>
        <item x="13"/>
        <item x="0"/>
        <item x="11"/>
        <item x="6"/>
        <item x="7"/>
        <item x="8"/>
        <item x="17"/>
        <item x="5"/>
        <item x="4"/>
        <item x="15"/>
        <item x="14"/>
        <item x="10"/>
        <item x="16"/>
        <item x="1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</pivotFields>
  <rowFields count="1">
    <field x="11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Sum of Amount" fld="22" baseField="0" baseItem="0"/>
  </dataFields>
  <formats count="8">
    <format dxfId="42">
      <pivotArea collapsedLevelsAreSubtotals="1" fieldPosition="0">
        <references count="1">
          <reference field="11" count="1">
            <x v="2"/>
          </reference>
        </references>
      </pivotArea>
    </format>
    <format dxfId="41">
      <pivotArea dataOnly="0" labelOnly="1" fieldPosition="0">
        <references count="1">
          <reference field="11" count="1">
            <x v="2"/>
          </reference>
        </references>
      </pivotArea>
    </format>
    <format dxfId="40">
      <pivotArea collapsedLevelsAreSubtotals="1" fieldPosition="0">
        <references count="1">
          <reference field="11" count="1">
            <x v="9"/>
          </reference>
        </references>
      </pivotArea>
    </format>
    <format dxfId="39">
      <pivotArea dataOnly="0" labelOnly="1" fieldPosition="0">
        <references count="1">
          <reference field="11" count="1">
            <x v="9"/>
          </reference>
        </references>
      </pivotArea>
    </format>
    <format dxfId="38">
      <pivotArea collapsedLevelsAreSubtotals="1" fieldPosition="0">
        <references count="1">
          <reference field="11" count="1">
            <x v="13"/>
          </reference>
        </references>
      </pivotArea>
    </format>
    <format dxfId="37">
      <pivotArea dataOnly="0" labelOnly="1" fieldPosition="0">
        <references count="1">
          <reference field="11" count="1">
            <x v="13"/>
          </reference>
        </references>
      </pivotArea>
    </format>
    <format dxfId="36">
      <pivotArea collapsedLevelsAreSubtotals="1" fieldPosition="0">
        <references count="1">
          <reference field="11" count="1">
            <x v="17"/>
          </reference>
        </references>
      </pivotArea>
    </format>
    <format dxfId="35">
      <pivotArea dataOnly="0" labelOnly="1" fieldPosition="0">
        <references count="1">
          <reference field="11" count="1">
            <x v="1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7" name="Table68" displayName="Table68" ref="A28:Z29" totalsRowShown="0" dataDxfId="34">
  <autoFilter ref="A28:Z29"/>
  <tableColumns count="26">
    <tableColumn id="1" name="GL Business Unit" dataDxfId="33"/>
    <tableColumn id="2" name="Ledger" dataDxfId="32"/>
    <tableColumn id="3" name="Fiscal Year" dataDxfId="31"/>
    <tableColumn id="4" name="Accounting Period" dataDxfId="30"/>
    <tableColumn id="5" name="Journal Source" dataDxfId="29"/>
    <tableColumn id="6" name="Journal ID" dataDxfId="28"/>
    <tableColumn id="7" name="Journal Date" dataDxfId="27"/>
    <tableColumn id="8" name="Date Posted" dataDxfId="26"/>
    <tableColumn id="9" name="Jrnl Line Nbr" dataDxfId="25"/>
    <tableColumn id="10" name="Fund" dataDxfId="24"/>
    <tableColumn id="11" name="Program" dataDxfId="23"/>
    <tableColumn id="12" name="Account" dataDxfId="22"/>
    <tableColumn id="13" name="Department" dataDxfId="21"/>
    <tableColumn id="14" name="Cost Center" dataDxfId="20"/>
    <tableColumn id="15" name="Task" dataDxfId="19"/>
    <tableColumn id="16" name="PC Bus Unit" dataDxfId="18"/>
    <tableColumn id="17" name="Project" dataDxfId="17"/>
    <tableColumn id="18" name="Activity" dataDxfId="16"/>
    <tableColumn id="19" name="FIPS" dataDxfId="15"/>
    <tableColumn id="20" name="Asset" dataDxfId="14"/>
    <tableColumn id="21" name="Agency Use 1" dataDxfId="13"/>
    <tableColumn id="22" name="Agency Use 2" dataDxfId="12"/>
    <tableColumn id="23" name="Amount" dataDxfId="11"/>
    <tableColumn id="24" name="Journal Line Reference" dataDxfId="10"/>
    <tableColumn id="25" name="Jrnl Line Description" dataDxfId="9"/>
    <tableColumn id="26" name="Long Descr" dataDxfId="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Z2" totalsRowShown="0">
  <autoFilter ref="A1:Z2"/>
  <tableColumns count="26">
    <tableColumn id="1" name="GL Business Unit"/>
    <tableColumn id="2" name="Ledger"/>
    <tableColumn id="3" name="Fiscal Year"/>
    <tableColumn id="4" name="Accounting Period"/>
    <tableColumn id="5" name="Journal Source"/>
    <tableColumn id="6" name="Journal ID"/>
    <tableColumn id="7" name="Journal Date" dataDxfId="7"/>
    <tableColumn id="8" name="Date Posted" dataDxfId="6"/>
    <tableColumn id="9" name="Jrnl Line Nbr"/>
    <tableColumn id="10" name="Fund"/>
    <tableColumn id="11" name="Program"/>
    <tableColumn id="12" name="Account"/>
    <tableColumn id="13" name="Department"/>
    <tableColumn id="14" name="Cost Center"/>
    <tableColumn id="15" name="Task"/>
    <tableColumn id="16" name="PC Bus Unit"/>
    <tableColumn id="17" name="Project"/>
    <tableColumn id="18" name="Activity"/>
    <tableColumn id="19" name="FIPS"/>
    <tableColumn id="20" name="Asset"/>
    <tableColumn id="21" name="Agency Use 1"/>
    <tableColumn id="22" name="Agency Use 2"/>
    <tableColumn id="23" name="Amount"/>
    <tableColumn id="24" name="Journal Line Reference"/>
    <tableColumn id="25" name="Jrnl Line Description"/>
    <tableColumn id="26" name="Long Desc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Z2" totalsRowShown="0">
  <autoFilter ref="A1:Z2"/>
  <tableColumns count="26">
    <tableColumn id="1" name="GL Business Unit"/>
    <tableColumn id="2" name="Ledger"/>
    <tableColumn id="3" name="Fiscal Year"/>
    <tableColumn id="4" name="Accounting Period"/>
    <tableColumn id="5" name="Journal Source"/>
    <tableColumn id="6" name="Journal ID"/>
    <tableColumn id="7" name="Journal Date" dataDxfId="5"/>
    <tableColumn id="8" name="Date Posted" dataDxfId="4"/>
    <tableColumn id="9" name="Jrnl Line Nbr"/>
    <tableColumn id="10" name="Fund"/>
    <tableColumn id="11" name="Program"/>
    <tableColumn id="12" name="Account"/>
    <tableColumn id="13" name="Department"/>
    <tableColumn id="14" name="Cost Center"/>
    <tableColumn id="15" name="Task"/>
    <tableColumn id="16" name="PC Bus Unit"/>
    <tableColumn id="17" name="Project"/>
    <tableColumn id="18" name="Activity"/>
    <tableColumn id="19" name="FIPS"/>
    <tableColumn id="20" name="Asset"/>
    <tableColumn id="21" name="Agency Use 1"/>
    <tableColumn id="22" name="Agency Use 2"/>
    <tableColumn id="23" name="Amount"/>
    <tableColumn id="24" name="Journal Line Reference"/>
    <tableColumn id="25" name="Jrnl Line Description"/>
    <tableColumn id="26" name="Long Descr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e3" displayName="Table3" ref="A1:Z2" totalsRowShown="0">
  <autoFilter ref="A1:Z2"/>
  <tableColumns count="26">
    <tableColumn id="1" name="GL Business Unit"/>
    <tableColumn id="2" name="Ledger"/>
    <tableColumn id="3" name="Fiscal Year"/>
    <tableColumn id="4" name="Accounting Period"/>
    <tableColumn id="5" name="Journal Source"/>
    <tableColumn id="6" name="Journal ID"/>
    <tableColumn id="7" name="Journal Date" dataDxfId="3"/>
    <tableColumn id="8" name="Date Posted" dataDxfId="2"/>
    <tableColumn id="9" name="Jrnl Line Nbr"/>
    <tableColumn id="10" name="Fund"/>
    <tableColumn id="11" name="Program"/>
    <tableColumn id="12" name="Account"/>
    <tableColumn id="13" name="Department"/>
    <tableColumn id="14" name="Cost Center"/>
    <tableColumn id="15" name="Task"/>
    <tableColumn id="16" name="PC Bus Unit"/>
    <tableColumn id="17" name="Project"/>
    <tableColumn id="18" name="Activity"/>
    <tableColumn id="19" name="FIPS"/>
    <tableColumn id="20" name="Asset"/>
    <tableColumn id="21" name="Agency Use 1"/>
    <tableColumn id="22" name="Agency Use 2"/>
    <tableColumn id="23" name="Amount"/>
    <tableColumn id="24" name="Journal Line Reference"/>
    <tableColumn id="25" name="Jrnl Line Description"/>
    <tableColumn id="26" name="Long Descr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Table4" displayName="Table4" ref="A1:Z2" totalsRowShown="0">
  <autoFilter ref="A1:Z2"/>
  <tableColumns count="26">
    <tableColumn id="1" name="GL Business Unit"/>
    <tableColumn id="2" name="Ledger"/>
    <tableColumn id="3" name="Fiscal Year"/>
    <tableColumn id="4" name="Accounting Period"/>
    <tableColumn id="5" name="Journal Source"/>
    <tableColumn id="6" name="Journal ID"/>
    <tableColumn id="7" name="Journal Date" dataDxfId="1"/>
    <tableColumn id="8" name="Date Posted" dataDxfId="0"/>
    <tableColumn id="9" name="Jrnl Line Nbr"/>
    <tableColumn id="10" name="Fund"/>
    <tableColumn id="11" name="Program"/>
    <tableColumn id="12" name="Account"/>
    <tableColumn id="13" name="Department"/>
    <tableColumn id="14" name="Cost Center"/>
    <tableColumn id="15" name="Task"/>
    <tableColumn id="16" name="PC Bus Unit"/>
    <tableColumn id="17" name="Project"/>
    <tableColumn id="18" name="Activity"/>
    <tableColumn id="19" name="FIPS"/>
    <tableColumn id="20" name="Asset"/>
    <tableColumn id="21" name="Agency Use 1"/>
    <tableColumn id="22" name="Agency Use 2"/>
    <tableColumn id="23" name="Amount"/>
    <tableColumn id="24" name="Journal Line Reference"/>
    <tableColumn id="25" name="Jrnl Line Description"/>
    <tableColumn id="26" name="Long Desc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workbookViewId="0">
      <selection activeCell="D8" sqref="D8"/>
    </sheetView>
  </sheetViews>
  <sheetFormatPr defaultColWidth="8.7265625" defaultRowHeight="14.5" x14ac:dyDescent="0.35"/>
  <cols>
    <col min="1" max="1" width="12.453125" style="67" bestFit="1" customWidth="1"/>
    <col min="2" max="2" width="14" style="79" bestFit="1" customWidth="1"/>
    <col min="3" max="6" width="8.7265625" style="67"/>
    <col min="7" max="7" width="14.26953125" style="67" bestFit="1" customWidth="1"/>
    <col min="8" max="8" width="14" style="67" bestFit="1" customWidth="1"/>
    <col min="9" max="24" width="8.7265625" style="67"/>
    <col min="25" max="25" width="28.453125" style="67" bestFit="1" customWidth="1"/>
    <col min="26" max="26" width="51.7265625" style="67" bestFit="1" customWidth="1"/>
    <col min="27" max="16384" width="8.7265625" style="67"/>
  </cols>
  <sheetData>
    <row r="1" spans="1:2" x14ac:dyDescent="0.35">
      <c r="A1" s="67" t="s">
        <v>581</v>
      </c>
    </row>
    <row r="3" spans="1:2" x14ac:dyDescent="0.35">
      <c r="A3" s="76" t="s">
        <v>41</v>
      </c>
      <c r="B3" s="79" t="s">
        <v>582</v>
      </c>
    </row>
    <row r="4" spans="1:2" x14ac:dyDescent="0.35">
      <c r="A4" s="77" t="s">
        <v>42</v>
      </c>
      <c r="B4" s="79">
        <v>0</v>
      </c>
    </row>
    <row r="5" spans="1:2" x14ac:dyDescent="0.35">
      <c r="A5" s="77" t="s">
        <v>43</v>
      </c>
      <c r="B5" s="79">
        <v>0</v>
      </c>
    </row>
    <row r="6" spans="1:2" x14ac:dyDescent="0.35">
      <c r="A6" s="78" t="s">
        <v>26</v>
      </c>
      <c r="B6" s="80">
        <v>4.9099999999981812</v>
      </c>
    </row>
    <row r="7" spans="1:2" x14ac:dyDescent="0.35">
      <c r="A7" s="77" t="s">
        <v>44</v>
      </c>
      <c r="B7" s="79">
        <v>0</v>
      </c>
    </row>
    <row r="8" spans="1:2" x14ac:dyDescent="0.35">
      <c r="A8" s="77" t="s">
        <v>45</v>
      </c>
      <c r="B8" s="79">
        <v>5.6843418860808015E-14</v>
      </c>
    </row>
    <row r="9" spans="1:2" x14ac:dyDescent="0.35">
      <c r="A9" s="77" t="s">
        <v>46</v>
      </c>
      <c r="B9" s="79">
        <v>0</v>
      </c>
    </row>
    <row r="10" spans="1:2" x14ac:dyDescent="0.35">
      <c r="A10" s="77" t="s">
        <v>47</v>
      </c>
      <c r="B10" s="79">
        <v>0</v>
      </c>
    </row>
    <row r="11" spans="1:2" x14ac:dyDescent="0.35">
      <c r="A11" s="77" t="s">
        <v>48</v>
      </c>
      <c r="B11" s="79">
        <v>-9.0949470177292824E-13</v>
      </c>
    </row>
    <row r="12" spans="1:2" x14ac:dyDescent="0.35">
      <c r="A12" s="77" t="s">
        <v>2</v>
      </c>
      <c r="B12" s="79">
        <v>3.637978807091713E-11</v>
      </c>
    </row>
    <row r="13" spans="1:2" x14ac:dyDescent="0.35">
      <c r="A13" s="78" t="s">
        <v>583</v>
      </c>
      <c r="B13" s="80">
        <v>14.38</v>
      </c>
    </row>
    <row r="14" spans="1:2" x14ac:dyDescent="0.35">
      <c r="A14" s="77" t="s">
        <v>13</v>
      </c>
      <c r="B14" s="79">
        <v>113.94999999999992</v>
      </c>
    </row>
    <row r="15" spans="1:2" x14ac:dyDescent="0.35">
      <c r="A15" s="77" t="s">
        <v>36</v>
      </c>
      <c r="B15" s="79">
        <v>-1.1368683772161603E-13</v>
      </c>
    </row>
    <row r="16" spans="1:2" x14ac:dyDescent="0.35">
      <c r="A16" s="77" t="s">
        <v>49</v>
      </c>
      <c r="B16" s="79">
        <v>0</v>
      </c>
    </row>
    <row r="17" spans="1:26" x14ac:dyDescent="0.35">
      <c r="A17" s="78" t="s">
        <v>50</v>
      </c>
      <c r="B17" s="80">
        <v>245.17</v>
      </c>
    </row>
    <row r="18" spans="1:26" x14ac:dyDescent="0.35">
      <c r="A18" s="77" t="s">
        <v>51</v>
      </c>
      <c r="B18" s="79">
        <v>0</v>
      </c>
    </row>
    <row r="19" spans="1:26" x14ac:dyDescent="0.35">
      <c r="A19" s="77" t="s">
        <v>52</v>
      </c>
      <c r="B19" s="79">
        <v>0</v>
      </c>
    </row>
    <row r="20" spans="1:26" x14ac:dyDescent="0.35">
      <c r="A20" s="77" t="s">
        <v>53</v>
      </c>
      <c r="B20" s="79">
        <v>0</v>
      </c>
    </row>
    <row r="21" spans="1:26" x14ac:dyDescent="0.35">
      <c r="A21" s="78" t="s">
        <v>54</v>
      </c>
      <c r="B21" s="80">
        <v>23.48</v>
      </c>
    </row>
    <row r="22" spans="1:26" x14ac:dyDescent="0.35">
      <c r="A22" s="77" t="s">
        <v>55</v>
      </c>
      <c r="B22" s="79">
        <v>401.89000000003352</v>
      </c>
    </row>
    <row r="28" spans="1:26" customFormat="1" x14ac:dyDescent="0.35">
      <c r="A28" t="s">
        <v>549</v>
      </c>
      <c r="B28" t="s">
        <v>550</v>
      </c>
      <c r="C28" t="s">
        <v>551</v>
      </c>
      <c r="D28" t="s">
        <v>552</v>
      </c>
      <c r="E28" t="s">
        <v>553</v>
      </c>
      <c r="F28" t="s">
        <v>554</v>
      </c>
      <c r="G28" t="s">
        <v>555</v>
      </c>
      <c r="H28" t="s">
        <v>556</v>
      </c>
      <c r="I28" t="s">
        <v>557</v>
      </c>
      <c r="J28" t="s">
        <v>490</v>
      </c>
      <c r="K28" t="s">
        <v>489</v>
      </c>
      <c r="L28" t="s">
        <v>558</v>
      </c>
      <c r="M28" t="s">
        <v>517</v>
      </c>
      <c r="N28" t="s">
        <v>487</v>
      </c>
      <c r="O28" t="s">
        <v>559</v>
      </c>
      <c r="P28" t="s">
        <v>560</v>
      </c>
      <c r="Q28" t="s">
        <v>488</v>
      </c>
      <c r="R28" t="s">
        <v>561</v>
      </c>
      <c r="S28" t="s">
        <v>562</v>
      </c>
      <c r="T28" t="s">
        <v>563</v>
      </c>
      <c r="U28" t="s">
        <v>564</v>
      </c>
      <c r="V28" t="s">
        <v>565</v>
      </c>
      <c r="W28" t="s">
        <v>566</v>
      </c>
      <c r="X28" t="s">
        <v>567</v>
      </c>
      <c r="Y28" t="s">
        <v>568</v>
      </c>
      <c r="Z28" t="s">
        <v>569</v>
      </c>
    </row>
    <row r="29" spans="1:26" customFormat="1" x14ac:dyDescent="0.35">
      <c r="A29" s="82" t="s">
        <v>570</v>
      </c>
      <c r="B29" s="82" t="s">
        <v>571</v>
      </c>
      <c r="C29" s="82">
        <v>2020</v>
      </c>
      <c r="D29" s="82">
        <v>9</v>
      </c>
      <c r="E29" s="82" t="s">
        <v>712</v>
      </c>
      <c r="F29" s="82" t="s">
        <v>713</v>
      </c>
      <c r="G29" s="83">
        <v>43901</v>
      </c>
      <c r="H29" s="83">
        <v>43901</v>
      </c>
      <c r="I29" s="82">
        <v>53</v>
      </c>
      <c r="J29" s="82" t="s">
        <v>3</v>
      </c>
      <c r="K29" s="82" t="s">
        <v>7</v>
      </c>
      <c r="L29" s="82" t="s">
        <v>583</v>
      </c>
      <c r="M29" s="82" t="s">
        <v>9</v>
      </c>
      <c r="N29" s="82" t="s">
        <v>6</v>
      </c>
      <c r="O29" s="82"/>
      <c r="P29" s="82"/>
      <c r="Q29" s="82"/>
      <c r="R29" s="82"/>
      <c r="S29" s="82"/>
      <c r="T29" s="82"/>
      <c r="U29" s="82"/>
      <c r="V29" s="82"/>
      <c r="W29" s="81">
        <v>14.38</v>
      </c>
      <c r="X29" s="82" t="s">
        <v>714</v>
      </c>
      <c r="Y29" s="82" t="s">
        <v>715</v>
      </c>
      <c r="Z29" s="82" t="s">
        <v>716</v>
      </c>
    </row>
    <row r="30" spans="1:26" customFormat="1" x14ac:dyDescent="0.35">
      <c r="A30" s="82" t="s">
        <v>570</v>
      </c>
      <c r="B30" s="82" t="s">
        <v>571</v>
      </c>
      <c r="C30" s="82">
        <v>2020</v>
      </c>
      <c r="D30" s="82">
        <v>9</v>
      </c>
      <c r="E30" s="82" t="s">
        <v>0</v>
      </c>
      <c r="F30" s="82" t="s">
        <v>710</v>
      </c>
      <c r="G30" s="83">
        <v>43899</v>
      </c>
      <c r="H30" s="83">
        <v>43899</v>
      </c>
      <c r="I30" s="82">
        <v>34</v>
      </c>
      <c r="J30" s="82" t="s">
        <v>3</v>
      </c>
      <c r="K30" s="82" t="s">
        <v>7</v>
      </c>
      <c r="L30" s="82" t="s">
        <v>26</v>
      </c>
      <c r="M30" s="82" t="s">
        <v>15</v>
      </c>
      <c r="N30" s="82" t="s">
        <v>6</v>
      </c>
      <c r="O30" s="82"/>
      <c r="P30" s="82"/>
      <c r="Q30" s="82"/>
      <c r="R30" s="82"/>
      <c r="S30" s="82"/>
      <c r="T30" s="82"/>
      <c r="U30" s="82"/>
      <c r="V30" s="82"/>
      <c r="W30" s="82">
        <v>4.91</v>
      </c>
      <c r="X30" s="82" t="s">
        <v>711</v>
      </c>
      <c r="Y30" s="82" t="s">
        <v>68</v>
      </c>
      <c r="Z30" s="82" t="s">
        <v>1</v>
      </c>
    </row>
    <row r="31" spans="1:26" customFormat="1" x14ac:dyDescent="0.35">
      <c r="A31" s="82" t="s">
        <v>570</v>
      </c>
      <c r="B31" s="82" t="s">
        <v>571</v>
      </c>
      <c r="C31" s="82">
        <v>2020</v>
      </c>
      <c r="D31" s="82">
        <v>9</v>
      </c>
      <c r="E31" s="82" t="s">
        <v>14</v>
      </c>
      <c r="F31" s="82" t="s">
        <v>720</v>
      </c>
      <c r="G31" s="83">
        <v>43902</v>
      </c>
      <c r="H31" s="83">
        <v>43915</v>
      </c>
      <c r="I31" s="82">
        <v>30</v>
      </c>
      <c r="J31" s="82" t="s">
        <v>3</v>
      </c>
      <c r="K31" s="82" t="s">
        <v>7</v>
      </c>
      <c r="L31" s="82" t="s">
        <v>13</v>
      </c>
      <c r="M31" s="82" t="s">
        <v>15</v>
      </c>
      <c r="N31" s="82" t="s">
        <v>6</v>
      </c>
      <c r="O31" s="82"/>
      <c r="P31" s="82"/>
      <c r="Q31" s="82"/>
      <c r="R31" s="82"/>
      <c r="S31" s="82"/>
      <c r="T31" s="82"/>
      <c r="U31" s="82"/>
      <c r="V31" s="82"/>
      <c r="W31" s="82">
        <v>113.95</v>
      </c>
      <c r="X31" s="82" t="s">
        <v>721</v>
      </c>
      <c r="Y31" s="82" t="s">
        <v>18</v>
      </c>
      <c r="Z31" s="82" t="s">
        <v>722</v>
      </c>
    </row>
    <row r="32" spans="1:26" customFormat="1" x14ac:dyDescent="0.35">
      <c r="A32" s="82" t="s">
        <v>570</v>
      </c>
      <c r="B32" s="82" t="s">
        <v>571</v>
      </c>
      <c r="C32" s="82">
        <v>2020</v>
      </c>
      <c r="D32" s="82">
        <v>9</v>
      </c>
      <c r="E32" s="82" t="s">
        <v>712</v>
      </c>
      <c r="F32" s="82" t="s">
        <v>713</v>
      </c>
      <c r="G32" s="83">
        <v>43901</v>
      </c>
      <c r="H32" s="83">
        <v>43901</v>
      </c>
      <c r="I32" s="82">
        <v>55</v>
      </c>
      <c r="J32" s="82" t="s">
        <v>3</v>
      </c>
      <c r="K32" s="82" t="s">
        <v>7</v>
      </c>
      <c r="L32" s="82" t="s">
        <v>50</v>
      </c>
      <c r="M32" s="82" t="s">
        <v>9</v>
      </c>
      <c r="N32" s="82" t="s">
        <v>6</v>
      </c>
      <c r="O32" s="82"/>
      <c r="P32" s="82"/>
      <c r="Q32" s="82"/>
      <c r="R32" s="82"/>
      <c r="S32" s="82"/>
      <c r="T32" s="82"/>
      <c r="U32" s="82"/>
      <c r="V32" s="82"/>
      <c r="W32" s="81">
        <v>245.17</v>
      </c>
      <c r="X32" s="82" t="s">
        <v>714</v>
      </c>
      <c r="Y32" s="82" t="s">
        <v>715</v>
      </c>
      <c r="Z32" s="82" t="s">
        <v>716</v>
      </c>
    </row>
    <row r="33" spans="1:26" customFormat="1" x14ac:dyDescent="0.35">
      <c r="A33" t="s">
        <v>570</v>
      </c>
      <c r="B33" t="s">
        <v>571</v>
      </c>
      <c r="C33">
        <v>2020</v>
      </c>
      <c r="D33">
        <v>8</v>
      </c>
      <c r="E33" t="s">
        <v>0</v>
      </c>
      <c r="F33" t="s">
        <v>63</v>
      </c>
      <c r="G33" s="1">
        <v>43875</v>
      </c>
      <c r="H33" s="1">
        <v>43875</v>
      </c>
      <c r="I33">
        <v>102</v>
      </c>
      <c r="J33" t="s">
        <v>3</v>
      </c>
      <c r="K33" t="s">
        <v>7</v>
      </c>
      <c r="L33" t="s">
        <v>54</v>
      </c>
      <c r="M33" t="s">
        <v>15</v>
      </c>
      <c r="N33" t="s">
        <v>6</v>
      </c>
      <c r="W33">
        <v>23.48</v>
      </c>
      <c r="X33" t="s">
        <v>64</v>
      </c>
      <c r="Y33" t="s">
        <v>62</v>
      </c>
      <c r="Z33" t="s">
        <v>1</v>
      </c>
    </row>
    <row r="35" spans="1:26" x14ac:dyDescent="0.35">
      <c r="W35" s="67">
        <f>SUM(W29:W34)</f>
        <v>401.89</v>
      </c>
    </row>
  </sheetData>
  <pageMargins left="0.7" right="0.7" top="0.75" bottom="0.75" header="0.3" footer="0.3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6"/>
  <sheetViews>
    <sheetView workbookViewId="0">
      <selection activeCell="W1" sqref="W1:W1048576"/>
    </sheetView>
  </sheetViews>
  <sheetFormatPr defaultColWidth="10.1796875" defaultRowHeight="14.5" x14ac:dyDescent="0.35"/>
  <cols>
    <col min="1" max="1" width="36.81640625" style="67" customWidth="1"/>
    <col min="2" max="2" width="25.26953125" style="67" customWidth="1"/>
    <col min="3" max="3" width="25.26953125" style="68" customWidth="1"/>
    <col min="4" max="4" width="39.1796875" style="68" customWidth="1"/>
    <col min="5" max="5" width="32.1796875" style="67" customWidth="1"/>
    <col min="6" max="6" width="25.26953125" style="67" customWidth="1"/>
    <col min="7" max="7" width="27.54296875" style="69" customWidth="1"/>
    <col min="8" max="8" width="92" style="69" customWidth="1"/>
    <col min="9" max="9" width="29.81640625" style="68" customWidth="1"/>
    <col min="10" max="10" width="13.81640625" style="67" customWidth="1"/>
    <col min="11" max="13" width="25.26953125" style="67" customWidth="1"/>
    <col min="14" max="14" width="92" style="67" customWidth="1"/>
    <col min="15" max="15" width="16.1796875" style="67" customWidth="1"/>
    <col min="16" max="16" width="25.26953125" style="67" customWidth="1"/>
    <col min="17" max="18" width="36.81640625" style="67" customWidth="1"/>
    <col min="19" max="19" width="13.81640625" style="67" customWidth="1"/>
    <col min="20" max="20" width="20.7265625" style="67" customWidth="1"/>
    <col min="21" max="22" width="27.54296875" style="67" customWidth="1"/>
    <col min="23" max="23" width="66.7265625" style="70" customWidth="1"/>
    <col min="24" max="24" width="50.54296875" style="67" customWidth="1"/>
    <col min="25" max="25" width="71.26953125" style="67" customWidth="1"/>
    <col min="26" max="26" width="92" style="67" customWidth="1"/>
    <col min="27" max="16384" width="10.1796875" style="67"/>
  </cols>
  <sheetData>
    <row r="1" spans="1:26" ht="15.5" thickTop="1" thickBot="1" x14ac:dyDescent="0.4">
      <c r="A1" s="66" t="s">
        <v>547</v>
      </c>
      <c r="B1" s="67" t="s">
        <v>584</v>
      </c>
    </row>
    <row r="2" spans="1:26" ht="15.5" thickTop="1" thickBot="1" x14ac:dyDescent="0.4">
      <c r="A2" s="74" t="s">
        <v>549</v>
      </c>
      <c r="B2" s="74" t="s">
        <v>550</v>
      </c>
      <c r="C2" s="74" t="s">
        <v>551</v>
      </c>
      <c r="D2" s="74" t="s">
        <v>552</v>
      </c>
      <c r="E2" s="74" t="s">
        <v>553</v>
      </c>
      <c r="F2" s="74" t="s">
        <v>554</v>
      </c>
      <c r="G2" s="74" t="s">
        <v>555</v>
      </c>
      <c r="H2" s="74" t="s">
        <v>556</v>
      </c>
      <c r="I2" s="74" t="s">
        <v>557</v>
      </c>
      <c r="J2" s="74" t="s">
        <v>490</v>
      </c>
      <c r="K2" s="74" t="s">
        <v>489</v>
      </c>
      <c r="L2" s="74" t="s">
        <v>558</v>
      </c>
      <c r="M2" s="74" t="s">
        <v>517</v>
      </c>
      <c r="N2" s="74" t="s">
        <v>487</v>
      </c>
      <c r="O2" s="74" t="s">
        <v>559</v>
      </c>
      <c r="P2" s="74" t="s">
        <v>560</v>
      </c>
      <c r="Q2" s="74" t="s">
        <v>488</v>
      </c>
      <c r="R2" s="74" t="s">
        <v>561</v>
      </c>
      <c r="S2" s="74" t="s">
        <v>562</v>
      </c>
      <c r="T2" s="74" t="s">
        <v>563</v>
      </c>
      <c r="U2" s="74" t="s">
        <v>564</v>
      </c>
      <c r="V2" s="74" t="s">
        <v>565</v>
      </c>
      <c r="W2" s="71" t="s">
        <v>566</v>
      </c>
      <c r="X2" s="74" t="s">
        <v>567</v>
      </c>
      <c r="Y2" s="74" t="s">
        <v>568</v>
      </c>
      <c r="Z2" s="74" t="s">
        <v>569</v>
      </c>
    </row>
    <row r="3" spans="1:26" ht="15" thickTop="1" x14ac:dyDescent="0.35">
      <c r="A3" t="s">
        <v>570</v>
      </c>
      <c r="B3" t="s">
        <v>571</v>
      </c>
      <c r="C3" s="75">
        <v>2020</v>
      </c>
      <c r="D3" s="75">
        <v>1</v>
      </c>
      <c r="E3" t="s">
        <v>0</v>
      </c>
      <c r="F3" t="s">
        <v>585</v>
      </c>
      <c r="G3" s="1">
        <v>43663</v>
      </c>
      <c r="H3" s="1">
        <v>43663</v>
      </c>
      <c r="I3" s="75">
        <v>14</v>
      </c>
      <c r="J3" t="s">
        <v>3</v>
      </c>
      <c r="K3" t="s">
        <v>7</v>
      </c>
      <c r="L3" t="s">
        <v>45</v>
      </c>
      <c r="M3" t="s">
        <v>9</v>
      </c>
      <c r="N3" t="s">
        <v>6</v>
      </c>
      <c r="O3"/>
      <c r="P3"/>
      <c r="Q3"/>
      <c r="R3"/>
      <c r="S3"/>
      <c r="T3"/>
      <c r="U3"/>
      <c r="V3"/>
      <c r="W3" s="79">
        <v>191.67</v>
      </c>
      <c r="X3" t="s">
        <v>586</v>
      </c>
      <c r="Y3" t="s">
        <v>68</v>
      </c>
      <c r="Z3" t="s">
        <v>1</v>
      </c>
    </row>
    <row r="4" spans="1:26" x14ac:dyDescent="0.35">
      <c r="A4" t="s">
        <v>570</v>
      </c>
      <c r="B4" t="s">
        <v>571</v>
      </c>
      <c r="C4" s="75">
        <v>2020</v>
      </c>
      <c r="D4" s="75">
        <v>1</v>
      </c>
      <c r="E4" t="s">
        <v>0</v>
      </c>
      <c r="F4" t="s">
        <v>585</v>
      </c>
      <c r="G4" s="1">
        <v>43663</v>
      </c>
      <c r="H4" s="1">
        <v>43663</v>
      </c>
      <c r="I4" s="75">
        <v>20</v>
      </c>
      <c r="J4" t="s">
        <v>3</v>
      </c>
      <c r="K4" t="s">
        <v>7</v>
      </c>
      <c r="L4" t="s">
        <v>53</v>
      </c>
      <c r="M4" t="s">
        <v>9</v>
      </c>
      <c r="N4" t="s">
        <v>6</v>
      </c>
      <c r="O4"/>
      <c r="P4"/>
      <c r="Q4"/>
      <c r="R4"/>
      <c r="S4"/>
      <c r="T4"/>
      <c r="U4"/>
      <c r="V4"/>
      <c r="W4" s="79">
        <v>383758.2</v>
      </c>
      <c r="X4" t="s">
        <v>586</v>
      </c>
      <c r="Y4" t="s">
        <v>68</v>
      </c>
      <c r="Z4" t="s">
        <v>1</v>
      </c>
    </row>
    <row r="5" spans="1:26" x14ac:dyDescent="0.35">
      <c r="A5" t="s">
        <v>570</v>
      </c>
      <c r="B5" t="s">
        <v>571</v>
      </c>
      <c r="C5" s="75">
        <v>2020</v>
      </c>
      <c r="D5" s="75">
        <v>1</v>
      </c>
      <c r="E5" t="s">
        <v>0</v>
      </c>
      <c r="F5" t="s">
        <v>541</v>
      </c>
      <c r="G5" s="1">
        <v>43677</v>
      </c>
      <c r="H5" s="1">
        <v>43677</v>
      </c>
      <c r="I5" s="75">
        <v>34</v>
      </c>
      <c r="J5" t="s">
        <v>3</v>
      </c>
      <c r="K5" t="s">
        <v>7</v>
      </c>
      <c r="L5" t="s">
        <v>26</v>
      </c>
      <c r="M5" t="s">
        <v>9</v>
      </c>
      <c r="N5" t="s">
        <v>6</v>
      </c>
      <c r="O5"/>
      <c r="P5"/>
      <c r="Q5"/>
      <c r="R5"/>
      <c r="S5"/>
      <c r="T5"/>
      <c r="U5"/>
      <c r="V5"/>
      <c r="W5" s="79">
        <v>11557.41</v>
      </c>
      <c r="X5" t="s">
        <v>542</v>
      </c>
      <c r="Y5" t="s">
        <v>68</v>
      </c>
      <c r="Z5" t="s">
        <v>1</v>
      </c>
    </row>
    <row r="6" spans="1:26" x14ac:dyDescent="0.35">
      <c r="A6" t="s">
        <v>570</v>
      </c>
      <c r="B6" t="s">
        <v>571</v>
      </c>
      <c r="C6" s="75">
        <v>2020</v>
      </c>
      <c r="D6" s="75">
        <v>2</v>
      </c>
      <c r="E6" t="s">
        <v>0</v>
      </c>
      <c r="F6" t="s">
        <v>587</v>
      </c>
      <c r="G6" s="1">
        <v>43678</v>
      </c>
      <c r="H6" s="1">
        <v>43678</v>
      </c>
      <c r="I6" s="75">
        <v>141</v>
      </c>
      <c r="J6" t="s">
        <v>3</v>
      </c>
      <c r="K6" t="s">
        <v>7</v>
      </c>
      <c r="L6" t="s">
        <v>45</v>
      </c>
      <c r="M6" t="s">
        <v>9</v>
      </c>
      <c r="N6" t="s">
        <v>6</v>
      </c>
      <c r="O6"/>
      <c r="P6"/>
      <c r="Q6"/>
      <c r="R6"/>
      <c r="S6"/>
      <c r="T6"/>
      <c r="U6"/>
      <c r="V6"/>
      <c r="W6" s="79">
        <v>191.67</v>
      </c>
      <c r="X6" t="s">
        <v>588</v>
      </c>
      <c r="Y6" t="s">
        <v>68</v>
      </c>
      <c r="Z6" t="s">
        <v>1</v>
      </c>
    </row>
    <row r="7" spans="1:26" x14ac:dyDescent="0.35">
      <c r="A7" t="s">
        <v>570</v>
      </c>
      <c r="B7" t="s">
        <v>571</v>
      </c>
      <c r="C7" s="75">
        <v>2020</v>
      </c>
      <c r="D7" s="75">
        <v>2</v>
      </c>
      <c r="E7" t="s">
        <v>0</v>
      </c>
      <c r="F7" t="s">
        <v>587</v>
      </c>
      <c r="G7" s="1">
        <v>43678</v>
      </c>
      <c r="H7" s="1">
        <v>43678</v>
      </c>
      <c r="I7" s="75">
        <v>265</v>
      </c>
      <c r="J7" t="s">
        <v>3</v>
      </c>
      <c r="K7" t="s">
        <v>7</v>
      </c>
      <c r="L7" t="s">
        <v>54</v>
      </c>
      <c r="M7" t="s">
        <v>9</v>
      </c>
      <c r="N7" t="s">
        <v>6</v>
      </c>
      <c r="O7"/>
      <c r="P7"/>
      <c r="Q7"/>
      <c r="R7"/>
      <c r="S7"/>
      <c r="T7"/>
      <c r="U7"/>
      <c r="V7"/>
      <c r="W7" s="79">
        <v>922.9</v>
      </c>
      <c r="X7" t="s">
        <v>589</v>
      </c>
      <c r="Y7" t="s">
        <v>62</v>
      </c>
      <c r="Z7" t="s">
        <v>1</v>
      </c>
    </row>
    <row r="8" spans="1:26" x14ac:dyDescent="0.35">
      <c r="A8" t="s">
        <v>570</v>
      </c>
      <c r="B8" t="s">
        <v>571</v>
      </c>
      <c r="C8" s="75">
        <v>2020</v>
      </c>
      <c r="D8" s="75">
        <v>2</v>
      </c>
      <c r="E8" t="s">
        <v>0</v>
      </c>
      <c r="F8" t="s">
        <v>539</v>
      </c>
      <c r="G8" s="1">
        <v>43692</v>
      </c>
      <c r="H8" s="1">
        <v>43692</v>
      </c>
      <c r="I8" s="75">
        <v>4</v>
      </c>
      <c r="J8" t="s">
        <v>3</v>
      </c>
      <c r="K8" t="s">
        <v>7</v>
      </c>
      <c r="L8" t="s">
        <v>26</v>
      </c>
      <c r="M8" t="s">
        <v>15</v>
      </c>
      <c r="N8" t="s">
        <v>6</v>
      </c>
      <c r="O8"/>
      <c r="P8"/>
      <c r="Q8"/>
      <c r="R8"/>
      <c r="S8"/>
      <c r="T8"/>
      <c r="U8"/>
      <c r="V8"/>
      <c r="W8" s="79">
        <v>8534.7900000000009</v>
      </c>
      <c r="X8" t="s">
        <v>540</v>
      </c>
      <c r="Y8" t="s">
        <v>538</v>
      </c>
      <c r="Z8" t="s">
        <v>1</v>
      </c>
    </row>
    <row r="9" spans="1:26" x14ac:dyDescent="0.35">
      <c r="A9" t="s">
        <v>570</v>
      </c>
      <c r="B9" t="s">
        <v>571</v>
      </c>
      <c r="C9" s="75">
        <v>2020</v>
      </c>
      <c r="D9" s="75">
        <v>2</v>
      </c>
      <c r="E9" t="s">
        <v>14</v>
      </c>
      <c r="F9" t="s">
        <v>590</v>
      </c>
      <c r="G9" s="1">
        <v>43708</v>
      </c>
      <c r="H9" s="1">
        <v>43713</v>
      </c>
      <c r="I9" s="75">
        <v>6</v>
      </c>
      <c r="J9" t="s">
        <v>3</v>
      </c>
      <c r="K9" t="s">
        <v>7</v>
      </c>
      <c r="L9" t="s">
        <v>36</v>
      </c>
      <c r="M9" t="s">
        <v>15</v>
      </c>
      <c r="N9" t="s">
        <v>6</v>
      </c>
      <c r="O9"/>
      <c r="P9"/>
      <c r="Q9"/>
      <c r="R9"/>
      <c r="S9"/>
      <c r="T9"/>
      <c r="U9"/>
      <c r="V9"/>
      <c r="W9" s="79">
        <v>539.54999999999995</v>
      </c>
      <c r="X9"/>
      <c r="Y9" t="s">
        <v>591</v>
      </c>
      <c r="Z9" t="s">
        <v>592</v>
      </c>
    </row>
    <row r="10" spans="1:26" x14ac:dyDescent="0.35">
      <c r="A10" t="s">
        <v>570</v>
      </c>
      <c r="B10" t="s">
        <v>571</v>
      </c>
      <c r="C10" s="75">
        <v>2020</v>
      </c>
      <c r="D10" s="75">
        <v>2</v>
      </c>
      <c r="E10" t="s">
        <v>14</v>
      </c>
      <c r="F10" t="s">
        <v>590</v>
      </c>
      <c r="G10" s="1">
        <v>43708</v>
      </c>
      <c r="H10" s="1">
        <v>43713</v>
      </c>
      <c r="I10" s="75">
        <v>7</v>
      </c>
      <c r="J10" t="s">
        <v>3</v>
      </c>
      <c r="K10" t="s">
        <v>7</v>
      </c>
      <c r="L10" t="s">
        <v>36</v>
      </c>
      <c r="M10" t="s">
        <v>15</v>
      </c>
      <c r="N10" t="s">
        <v>6</v>
      </c>
      <c r="O10"/>
      <c r="P10"/>
      <c r="Q10"/>
      <c r="R10"/>
      <c r="S10"/>
      <c r="T10"/>
      <c r="U10"/>
      <c r="V10"/>
      <c r="W10" s="79">
        <v>48.9</v>
      </c>
      <c r="X10"/>
      <c r="Y10" t="s">
        <v>593</v>
      </c>
      <c r="Z10" t="s">
        <v>592</v>
      </c>
    </row>
    <row r="11" spans="1:26" x14ac:dyDescent="0.35">
      <c r="A11" t="s">
        <v>570</v>
      </c>
      <c r="B11" t="s">
        <v>571</v>
      </c>
      <c r="C11" s="75">
        <v>2020</v>
      </c>
      <c r="D11" s="75">
        <v>2</v>
      </c>
      <c r="E11" t="s">
        <v>14</v>
      </c>
      <c r="F11" t="s">
        <v>590</v>
      </c>
      <c r="G11" s="1">
        <v>43708</v>
      </c>
      <c r="H11" s="1">
        <v>43713</v>
      </c>
      <c r="I11" s="75">
        <v>15</v>
      </c>
      <c r="J11" t="s">
        <v>3</v>
      </c>
      <c r="K11" t="s">
        <v>7</v>
      </c>
      <c r="L11" t="s">
        <v>13</v>
      </c>
      <c r="M11" t="s">
        <v>9</v>
      </c>
      <c r="N11" t="s">
        <v>6</v>
      </c>
      <c r="O11"/>
      <c r="P11"/>
      <c r="Q11"/>
      <c r="R11"/>
      <c r="S11"/>
      <c r="T11"/>
      <c r="U11"/>
      <c r="V11"/>
      <c r="W11" s="79">
        <v>487.59</v>
      </c>
      <c r="X11"/>
      <c r="Y11" t="s">
        <v>594</v>
      </c>
      <c r="Z11" t="s">
        <v>592</v>
      </c>
    </row>
    <row r="12" spans="1:26" x14ac:dyDescent="0.35">
      <c r="A12" t="s">
        <v>570</v>
      </c>
      <c r="B12" t="s">
        <v>571</v>
      </c>
      <c r="C12" s="75">
        <v>2020</v>
      </c>
      <c r="D12" s="75">
        <v>2</v>
      </c>
      <c r="E12" t="s">
        <v>14</v>
      </c>
      <c r="F12" t="s">
        <v>590</v>
      </c>
      <c r="G12" s="1">
        <v>43708</v>
      </c>
      <c r="H12" s="1">
        <v>43713</v>
      </c>
      <c r="I12" s="75">
        <v>60</v>
      </c>
      <c r="J12" t="s">
        <v>3</v>
      </c>
      <c r="K12" t="s">
        <v>7</v>
      </c>
      <c r="L12" t="s">
        <v>47</v>
      </c>
      <c r="M12" t="s">
        <v>15</v>
      </c>
      <c r="N12" t="s">
        <v>6</v>
      </c>
      <c r="O12"/>
      <c r="P12"/>
      <c r="Q12"/>
      <c r="R12"/>
      <c r="S12"/>
      <c r="T12"/>
      <c r="U12"/>
      <c r="V12"/>
      <c r="W12" s="79">
        <v>2100</v>
      </c>
      <c r="X12"/>
      <c r="Y12" t="s">
        <v>595</v>
      </c>
      <c r="Z12" t="s">
        <v>592</v>
      </c>
    </row>
    <row r="13" spans="1:26" x14ac:dyDescent="0.35">
      <c r="A13" t="s">
        <v>570</v>
      </c>
      <c r="B13" t="s">
        <v>571</v>
      </c>
      <c r="C13" s="75">
        <v>2020</v>
      </c>
      <c r="D13" s="75">
        <v>3</v>
      </c>
      <c r="E13" t="s">
        <v>0</v>
      </c>
      <c r="F13" t="s">
        <v>596</v>
      </c>
      <c r="G13" s="1">
        <v>43714</v>
      </c>
      <c r="H13" s="1">
        <v>43714</v>
      </c>
      <c r="I13" s="75">
        <v>11</v>
      </c>
      <c r="J13" t="s">
        <v>3</v>
      </c>
      <c r="K13" t="s">
        <v>7</v>
      </c>
      <c r="L13" t="s">
        <v>48</v>
      </c>
      <c r="M13" t="s">
        <v>9</v>
      </c>
      <c r="N13" t="s">
        <v>6</v>
      </c>
      <c r="O13"/>
      <c r="P13"/>
      <c r="Q13"/>
      <c r="R13"/>
      <c r="S13"/>
      <c r="T13"/>
      <c r="U13"/>
      <c r="V13"/>
      <c r="W13" s="79">
        <v>4383.03</v>
      </c>
      <c r="X13" t="s">
        <v>597</v>
      </c>
      <c r="Y13" t="s">
        <v>598</v>
      </c>
      <c r="Z13" t="s">
        <v>1</v>
      </c>
    </row>
    <row r="14" spans="1:26" x14ac:dyDescent="0.35">
      <c r="A14" t="s">
        <v>570</v>
      </c>
      <c r="B14" t="s">
        <v>571</v>
      </c>
      <c r="C14" s="75">
        <v>2020</v>
      </c>
      <c r="D14" s="75">
        <v>3</v>
      </c>
      <c r="E14" t="s">
        <v>0</v>
      </c>
      <c r="F14" t="s">
        <v>596</v>
      </c>
      <c r="G14" s="1">
        <v>43714</v>
      </c>
      <c r="H14" s="1">
        <v>43714</v>
      </c>
      <c r="I14" s="75">
        <v>12</v>
      </c>
      <c r="J14" t="s">
        <v>3</v>
      </c>
      <c r="K14" t="s">
        <v>7</v>
      </c>
      <c r="L14" t="s">
        <v>48</v>
      </c>
      <c r="M14" t="s">
        <v>9</v>
      </c>
      <c r="N14" t="s">
        <v>6</v>
      </c>
      <c r="O14"/>
      <c r="P14"/>
      <c r="Q14"/>
      <c r="R14"/>
      <c r="S14"/>
      <c r="T14"/>
      <c r="U14"/>
      <c r="V14"/>
      <c r="W14" s="79">
        <v>720.9</v>
      </c>
      <c r="X14" t="s">
        <v>599</v>
      </c>
      <c r="Y14" t="s">
        <v>600</v>
      </c>
      <c r="Z14" t="s">
        <v>1</v>
      </c>
    </row>
    <row r="15" spans="1:26" x14ac:dyDescent="0.35">
      <c r="A15" t="s">
        <v>570</v>
      </c>
      <c r="B15" t="s">
        <v>571</v>
      </c>
      <c r="C15" s="75">
        <v>2020</v>
      </c>
      <c r="D15" s="75">
        <v>3</v>
      </c>
      <c r="E15" t="s">
        <v>0</v>
      </c>
      <c r="F15" t="s">
        <v>596</v>
      </c>
      <c r="G15" s="1">
        <v>43714</v>
      </c>
      <c r="H15" s="1">
        <v>43714</v>
      </c>
      <c r="I15" s="75">
        <v>13</v>
      </c>
      <c r="J15" t="s">
        <v>3</v>
      </c>
      <c r="K15" t="s">
        <v>7</v>
      </c>
      <c r="L15" t="s">
        <v>2</v>
      </c>
      <c r="M15" t="s">
        <v>9</v>
      </c>
      <c r="N15" t="s">
        <v>6</v>
      </c>
      <c r="O15"/>
      <c r="P15"/>
      <c r="Q15"/>
      <c r="R15"/>
      <c r="S15"/>
      <c r="T15"/>
      <c r="U15"/>
      <c r="V15"/>
      <c r="W15" s="79">
        <v>69959.990000000005</v>
      </c>
      <c r="X15" t="s">
        <v>601</v>
      </c>
      <c r="Y15" t="s">
        <v>10</v>
      </c>
      <c r="Z15" t="s">
        <v>1</v>
      </c>
    </row>
    <row r="16" spans="1:26" x14ac:dyDescent="0.35">
      <c r="A16" t="s">
        <v>570</v>
      </c>
      <c r="B16" t="s">
        <v>571</v>
      </c>
      <c r="C16" s="75">
        <v>2020</v>
      </c>
      <c r="D16" s="75">
        <v>3</v>
      </c>
      <c r="E16" t="s">
        <v>0</v>
      </c>
      <c r="F16" t="s">
        <v>596</v>
      </c>
      <c r="G16" s="1">
        <v>43714</v>
      </c>
      <c r="H16" s="1">
        <v>43714</v>
      </c>
      <c r="I16" s="75">
        <v>14</v>
      </c>
      <c r="J16" t="s">
        <v>3</v>
      </c>
      <c r="K16" t="s">
        <v>7</v>
      </c>
      <c r="L16" t="s">
        <v>2</v>
      </c>
      <c r="M16" t="s">
        <v>9</v>
      </c>
      <c r="N16" t="s">
        <v>6</v>
      </c>
      <c r="O16"/>
      <c r="P16"/>
      <c r="Q16"/>
      <c r="R16"/>
      <c r="S16"/>
      <c r="T16"/>
      <c r="U16"/>
      <c r="V16"/>
      <c r="W16" s="79">
        <v>8974.7199999999993</v>
      </c>
      <c r="X16" t="s">
        <v>597</v>
      </c>
      <c r="Y16" t="s">
        <v>4</v>
      </c>
      <c r="Z16" t="s">
        <v>1</v>
      </c>
    </row>
    <row r="17" spans="1:26" x14ac:dyDescent="0.35">
      <c r="A17" t="s">
        <v>570</v>
      </c>
      <c r="B17" t="s">
        <v>571</v>
      </c>
      <c r="C17" s="75">
        <v>2020</v>
      </c>
      <c r="D17" s="75">
        <v>3</v>
      </c>
      <c r="E17" t="s">
        <v>0</v>
      </c>
      <c r="F17" t="s">
        <v>602</v>
      </c>
      <c r="G17" s="1">
        <v>43717</v>
      </c>
      <c r="H17" s="1">
        <v>43717</v>
      </c>
      <c r="I17" s="75">
        <v>18</v>
      </c>
      <c r="J17" t="s">
        <v>3</v>
      </c>
      <c r="K17" t="s">
        <v>7</v>
      </c>
      <c r="L17" t="s">
        <v>45</v>
      </c>
      <c r="M17" t="s">
        <v>15</v>
      </c>
      <c r="N17" t="s">
        <v>6</v>
      </c>
      <c r="O17"/>
      <c r="P17"/>
      <c r="Q17"/>
      <c r="R17"/>
      <c r="S17"/>
      <c r="T17"/>
      <c r="U17"/>
      <c r="V17"/>
      <c r="W17" s="79">
        <v>191.67</v>
      </c>
      <c r="X17" t="s">
        <v>603</v>
      </c>
      <c r="Y17" t="s">
        <v>604</v>
      </c>
      <c r="Z17" t="s">
        <v>1</v>
      </c>
    </row>
    <row r="18" spans="1:26" x14ac:dyDescent="0.35">
      <c r="A18" t="s">
        <v>570</v>
      </c>
      <c r="B18" t="s">
        <v>571</v>
      </c>
      <c r="C18" s="75">
        <v>2020</v>
      </c>
      <c r="D18" s="75">
        <v>3</v>
      </c>
      <c r="E18" t="s">
        <v>0</v>
      </c>
      <c r="F18" t="s">
        <v>602</v>
      </c>
      <c r="G18" s="1">
        <v>43717</v>
      </c>
      <c r="H18" s="1">
        <v>43717</v>
      </c>
      <c r="I18" s="75">
        <v>21</v>
      </c>
      <c r="J18" t="s">
        <v>3</v>
      </c>
      <c r="K18" t="s">
        <v>7</v>
      </c>
      <c r="L18" t="s">
        <v>48</v>
      </c>
      <c r="M18" t="s">
        <v>9</v>
      </c>
      <c r="N18" t="s">
        <v>6</v>
      </c>
      <c r="O18"/>
      <c r="P18"/>
      <c r="Q18"/>
      <c r="R18"/>
      <c r="S18"/>
      <c r="T18"/>
      <c r="U18"/>
      <c r="V18"/>
      <c r="W18" s="79">
        <v>368</v>
      </c>
      <c r="X18" t="s">
        <v>605</v>
      </c>
      <c r="Y18" t="s">
        <v>600</v>
      </c>
      <c r="Z18" t="s">
        <v>1</v>
      </c>
    </row>
    <row r="19" spans="1:26" x14ac:dyDescent="0.35">
      <c r="A19" t="s">
        <v>570</v>
      </c>
      <c r="B19" t="s">
        <v>571</v>
      </c>
      <c r="C19" s="75">
        <v>2020</v>
      </c>
      <c r="D19" s="75">
        <v>3</v>
      </c>
      <c r="E19" t="s">
        <v>0</v>
      </c>
      <c r="F19" t="s">
        <v>606</v>
      </c>
      <c r="G19" s="1">
        <v>43727</v>
      </c>
      <c r="H19" s="1">
        <v>43727</v>
      </c>
      <c r="I19" s="75">
        <v>18</v>
      </c>
      <c r="J19" t="s">
        <v>3</v>
      </c>
      <c r="K19" t="s">
        <v>7</v>
      </c>
      <c r="L19" t="s">
        <v>42</v>
      </c>
      <c r="M19" t="s">
        <v>15</v>
      </c>
      <c r="N19" t="s">
        <v>6</v>
      </c>
      <c r="O19"/>
      <c r="P19"/>
      <c r="Q19"/>
      <c r="R19"/>
      <c r="S19"/>
      <c r="T19"/>
      <c r="U19"/>
      <c r="V19"/>
      <c r="W19" s="79">
        <v>677.79</v>
      </c>
      <c r="X19" t="s">
        <v>607</v>
      </c>
      <c r="Y19" t="s">
        <v>68</v>
      </c>
      <c r="Z19" t="s">
        <v>1</v>
      </c>
    </row>
    <row r="20" spans="1:26" x14ac:dyDescent="0.35">
      <c r="A20" t="s">
        <v>570</v>
      </c>
      <c r="B20" t="s">
        <v>571</v>
      </c>
      <c r="C20" s="75">
        <v>2020</v>
      </c>
      <c r="D20" s="75">
        <v>3</v>
      </c>
      <c r="E20" t="s">
        <v>14</v>
      </c>
      <c r="F20" t="s">
        <v>608</v>
      </c>
      <c r="G20" s="1">
        <v>43735</v>
      </c>
      <c r="H20" s="1">
        <v>43738</v>
      </c>
      <c r="I20" s="75">
        <v>9</v>
      </c>
      <c r="J20" t="s">
        <v>3</v>
      </c>
      <c r="K20" t="s">
        <v>7</v>
      </c>
      <c r="L20" t="s">
        <v>13</v>
      </c>
      <c r="M20" t="s">
        <v>9</v>
      </c>
      <c r="N20" t="s">
        <v>6</v>
      </c>
      <c r="O20"/>
      <c r="P20"/>
      <c r="Q20"/>
      <c r="R20"/>
      <c r="S20"/>
      <c r="T20"/>
      <c r="U20"/>
      <c r="V20"/>
      <c r="W20" s="79">
        <v>-21.55</v>
      </c>
      <c r="X20"/>
      <c r="Y20" t="s">
        <v>594</v>
      </c>
      <c r="Z20" t="s">
        <v>609</v>
      </c>
    </row>
    <row r="21" spans="1:26" x14ac:dyDescent="0.35">
      <c r="A21" t="s">
        <v>570</v>
      </c>
      <c r="B21" t="s">
        <v>571</v>
      </c>
      <c r="C21" s="75">
        <v>2020</v>
      </c>
      <c r="D21" s="75">
        <v>3</v>
      </c>
      <c r="E21" t="s">
        <v>14</v>
      </c>
      <c r="F21" t="s">
        <v>608</v>
      </c>
      <c r="G21" s="1">
        <v>43735</v>
      </c>
      <c r="H21" s="1">
        <v>43738</v>
      </c>
      <c r="I21" s="75">
        <v>11</v>
      </c>
      <c r="J21" t="s">
        <v>3</v>
      </c>
      <c r="K21" t="s">
        <v>74</v>
      </c>
      <c r="L21" t="s">
        <v>36</v>
      </c>
      <c r="M21" t="s">
        <v>15</v>
      </c>
      <c r="N21" t="s">
        <v>6</v>
      </c>
      <c r="O21"/>
      <c r="P21"/>
      <c r="Q21"/>
      <c r="R21"/>
      <c r="S21"/>
      <c r="T21"/>
      <c r="U21"/>
      <c r="V21"/>
      <c r="W21" s="79">
        <v>1219.8</v>
      </c>
      <c r="X21"/>
      <c r="Y21" t="s">
        <v>610</v>
      </c>
      <c r="Z21" t="s">
        <v>609</v>
      </c>
    </row>
    <row r="22" spans="1:26" x14ac:dyDescent="0.35">
      <c r="A22" t="s">
        <v>570</v>
      </c>
      <c r="B22" t="s">
        <v>571</v>
      </c>
      <c r="C22" s="75">
        <v>2020</v>
      </c>
      <c r="D22" s="75">
        <v>3</v>
      </c>
      <c r="E22" t="s">
        <v>14</v>
      </c>
      <c r="F22" t="s">
        <v>608</v>
      </c>
      <c r="G22" s="1">
        <v>43735</v>
      </c>
      <c r="H22" s="1">
        <v>43738</v>
      </c>
      <c r="I22" s="75">
        <v>12</v>
      </c>
      <c r="J22" t="s">
        <v>3</v>
      </c>
      <c r="K22" t="s">
        <v>7</v>
      </c>
      <c r="L22" t="s">
        <v>51</v>
      </c>
      <c r="M22" t="s">
        <v>9</v>
      </c>
      <c r="N22" t="s">
        <v>6</v>
      </c>
      <c r="O22"/>
      <c r="P22"/>
      <c r="Q22"/>
      <c r="R22"/>
      <c r="S22"/>
      <c r="T22"/>
      <c r="U22"/>
      <c r="V22"/>
      <c r="W22" s="79">
        <v>142.07</v>
      </c>
      <c r="X22"/>
      <c r="Y22" t="s">
        <v>611</v>
      </c>
      <c r="Z22" t="s">
        <v>609</v>
      </c>
    </row>
    <row r="23" spans="1:26" x14ac:dyDescent="0.35">
      <c r="A23" t="s">
        <v>570</v>
      </c>
      <c r="B23" t="s">
        <v>571</v>
      </c>
      <c r="C23" s="75">
        <v>2020</v>
      </c>
      <c r="D23" s="75">
        <v>3</v>
      </c>
      <c r="E23" t="s">
        <v>14</v>
      </c>
      <c r="F23" t="s">
        <v>608</v>
      </c>
      <c r="G23" s="1">
        <v>43735</v>
      </c>
      <c r="H23" s="1">
        <v>43738</v>
      </c>
      <c r="I23" s="75">
        <v>89</v>
      </c>
      <c r="J23" t="s">
        <v>3</v>
      </c>
      <c r="K23" t="s">
        <v>7</v>
      </c>
      <c r="L23" t="s">
        <v>13</v>
      </c>
      <c r="M23" t="s">
        <v>9</v>
      </c>
      <c r="N23" t="s">
        <v>6</v>
      </c>
      <c r="O23"/>
      <c r="P23"/>
      <c r="Q23"/>
      <c r="R23"/>
      <c r="S23"/>
      <c r="T23"/>
      <c r="U23"/>
      <c r="V23"/>
      <c r="W23" s="79">
        <v>716.92</v>
      </c>
      <c r="X23"/>
      <c r="Y23" t="s">
        <v>612</v>
      </c>
      <c r="Z23" t="s">
        <v>609</v>
      </c>
    </row>
    <row r="24" spans="1:26" x14ac:dyDescent="0.35">
      <c r="A24" t="s">
        <v>570</v>
      </c>
      <c r="B24" t="s">
        <v>571</v>
      </c>
      <c r="C24" s="75">
        <v>2020</v>
      </c>
      <c r="D24" s="75">
        <v>3</v>
      </c>
      <c r="E24" t="s">
        <v>14</v>
      </c>
      <c r="F24" t="s">
        <v>608</v>
      </c>
      <c r="G24" s="1">
        <v>43735</v>
      </c>
      <c r="H24" s="1">
        <v>43738</v>
      </c>
      <c r="I24" s="75">
        <v>96</v>
      </c>
      <c r="J24" t="s">
        <v>3</v>
      </c>
      <c r="K24" t="s">
        <v>7</v>
      </c>
      <c r="L24" t="s">
        <v>13</v>
      </c>
      <c r="M24" t="s">
        <v>9</v>
      </c>
      <c r="N24" t="s">
        <v>6</v>
      </c>
      <c r="O24"/>
      <c r="P24"/>
      <c r="Q24"/>
      <c r="R24"/>
      <c r="S24"/>
      <c r="T24"/>
      <c r="U24"/>
      <c r="V24"/>
      <c r="W24" s="79">
        <v>401.2</v>
      </c>
      <c r="X24"/>
      <c r="Y24" t="s">
        <v>613</v>
      </c>
      <c r="Z24" t="s">
        <v>609</v>
      </c>
    </row>
    <row r="25" spans="1:26" x14ac:dyDescent="0.35">
      <c r="A25" t="s">
        <v>570</v>
      </c>
      <c r="B25" t="s">
        <v>571</v>
      </c>
      <c r="C25" s="75">
        <v>2020</v>
      </c>
      <c r="D25" s="75">
        <v>4</v>
      </c>
      <c r="E25" t="s">
        <v>0</v>
      </c>
      <c r="F25" t="s">
        <v>536</v>
      </c>
      <c r="G25" s="1">
        <v>43745</v>
      </c>
      <c r="H25" s="1">
        <v>43745</v>
      </c>
      <c r="I25" s="75">
        <v>22</v>
      </c>
      <c r="J25" t="s">
        <v>3</v>
      </c>
      <c r="K25" t="s">
        <v>7</v>
      </c>
      <c r="L25" t="s">
        <v>26</v>
      </c>
      <c r="M25" t="s">
        <v>15</v>
      </c>
      <c r="N25" t="s">
        <v>6</v>
      </c>
      <c r="O25"/>
      <c r="P25"/>
      <c r="Q25"/>
      <c r="R25"/>
      <c r="S25"/>
      <c r="T25"/>
      <c r="U25"/>
      <c r="V25"/>
      <c r="W25" s="79">
        <v>9031.89</v>
      </c>
      <c r="X25" t="s">
        <v>537</v>
      </c>
      <c r="Y25" t="s">
        <v>535</v>
      </c>
      <c r="Z25" t="s">
        <v>1</v>
      </c>
    </row>
    <row r="26" spans="1:26" x14ac:dyDescent="0.35">
      <c r="A26" t="s">
        <v>570</v>
      </c>
      <c r="B26" t="s">
        <v>571</v>
      </c>
      <c r="C26" s="75">
        <v>2020</v>
      </c>
      <c r="D26" s="75">
        <v>4</v>
      </c>
      <c r="E26" t="s">
        <v>0</v>
      </c>
      <c r="F26" t="s">
        <v>614</v>
      </c>
      <c r="G26" s="1">
        <v>43748</v>
      </c>
      <c r="H26" s="1">
        <v>43748</v>
      </c>
      <c r="I26" s="75">
        <v>34</v>
      </c>
      <c r="J26" t="s">
        <v>3</v>
      </c>
      <c r="K26" t="s">
        <v>7</v>
      </c>
      <c r="L26" t="s">
        <v>54</v>
      </c>
      <c r="M26" t="s">
        <v>15</v>
      </c>
      <c r="N26" t="s">
        <v>6</v>
      </c>
      <c r="O26"/>
      <c r="P26"/>
      <c r="Q26"/>
      <c r="R26"/>
      <c r="S26"/>
      <c r="T26"/>
      <c r="U26"/>
      <c r="V26"/>
      <c r="W26" s="79">
        <v>15113.46</v>
      </c>
      <c r="X26" t="s">
        <v>615</v>
      </c>
      <c r="Y26" t="s">
        <v>616</v>
      </c>
      <c r="Z26" t="s">
        <v>1</v>
      </c>
    </row>
    <row r="27" spans="1:26" x14ac:dyDescent="0.35">
      <c r="A27" t="s">
        <v>570</v>
      </c>
      <c r="B27" t="s">
        <v>571</v>
      </c>
      <c r="C27" s="75">
        <v>2020</v>
      </c>
      <c r="D27" s="75">
        <v>4</v>
      </c>
      <c r="E27" t="s">
        <v>0</v>
      </c>
      <c r="F27" t="s">
        <v>533</v>
      </c>
      <c r="G27" s="1">
        <v>43753</v>
      </c>
      <c r="H27" s="1">
        <v>43753</v>
      </c>
      <c r="I27" s="75">
        <v>26</v>
      </c>
      <c r="J27" t="s">
        <v>3</v>
      </c>
      <c r="K27" t="s">
        <v>7</v>
      </c>
      <c r="L27" t="s">
        <v>26</v>
      </c>
      <c r="M27" t="s">
        <v>15</v>
      </c>
      <c r="N27" t="s">
        <v>6</v>
      </c>
      <c r="O27"/>
      <c r="P27"/>
      <c r="Q27"/>
      <c r="R27"/>
      <c r="S27"/>
      <c r="T27"/>
      <c r="U27"/>
      <c r="V27"/>
      <c r="W27" s="79">
        <v>9189.8700000000008</v>
      </c>
      <c r="X27" t="s">
        <v>534</v>
      </c>
      <c r="Y27" t="s">
        <v>532</v>
      </c>
      <c r="Z27" t="s">
        <v>1</v>
      </c>
    </row>
    <row r="28" spans="1:26" x14ac:dyDescent="0.35">
      <c r="A28" t="s">
        <v>570</v>
      </c>
      <c r="B28" t="s">
        <v>571</v>
      </c>
      <c r="C28" s="75">
        <v>2020</v>
      </c>
      <c r="D28" s="75">
        <v>4</v>
      </c>
      <c r="E28" t="s">
        <v>0</v>
      </c>
      <c r="F28" t="s">
        <v>617</v>
      </c>
      <c r="G28" s="1">
        <v>43766</v>
      </c>
      <c r="H28" s="1">
        <v>43766</v>
      </c>
      <c r="I28" s="75">
        <v>46</v>
      </c>
      <c r="J28" t="s">
        <v>3</v>
      </c>
      <c r="K28" t="s">
        <v>7</v>
      </c>
      <c r="L28" t="s">
        <v>2</v>
      </c>
      <c r="M28" t="s">
        <v>9</v>
      </c>
      <c r="N28" t="s">
        <v>6</v>
      </c>
      <c r="O28"/>
      <c r="P28"/>
      <c r="Q28"/>
      <c r="R28"/>
      <c r="S28"/>
      <c r="T28"/>
      <c r="U28"/>
      <c r="V28"/>
      <c r="W28" s="79">
        <v>33637.15</v>
      </c>
      <c r="X28" t="s">
        <v>618</v>
      </c>
      <c r="Y28" t="s">
        <v>619</v>
      </c>
      <c r="Z28" t="s">
        <v>1</v>
      </c>
    </row>
    <row r="29" spans="1:26" x14ac:dyDescent="0.35">
      <c r="A29" t="s">
        <v>570</v>
      </c>
      <c r="B29" t="s">
        <v>571</v>
      </c>
      <c r="C29" s="75">
        <v>2020</v>
      </c>
      <c r="D29" s="75">
        <v>4</v>
      </c>
      <c r="E29" t="s">
        <v>0</v>
      </c>
      <c r="F29" t="s">
        <v>617</v>
      </c>
      <c r="G29" s="1">
        <v>43766</v>
      </c>
      <c r="H29" s="1">
        <v>43766</v>
      </c>
      <c r="I29" s="75">
        <v>86</v>
      </c>
      <c r="J29" t="s">
        <v>3</v>
      </c>
      <c r="K29" t="s">
        <v>7</v>
      </c>
      <c r="L29" t="s">
        <v>54</v>
      </c>
      <c r="M29" t="s">
        <v>15</v>
      </c>
      <c r="N29" t="s">
        <v>6</v>
      </c>
      <c r="O29"/>
      <c r="P29"/>
      <c r="Q29"/>
      <c r="R29"/>
      <c r="S29"/>
      <c r="T29"/>
      <c r="U29"/>
      <c r="V29"/>
      <c r="W29" s="79">
        <v>655.66</v>
      </c>
      <c r="X29" t="s">
        <v>620</v>
      </c>
      <c r="Y29" t="s">
        <v>62</v>
      </c>
      <c r="Z29" t="s">
        <v>1</v>
      </c>
    </row>
    <row r="30" spans="1:26" x14ac:dyDescent="0.35">
      <c r="A30" t="s">
        <v>570</v>
      </c>
      <c r="B30" t="s">
        <v>571</v>
      </c>
      <c r="C30" s="75">
        <v>2020</v>
      </c>
      <c r="D30" s="75">
        <v>4</v>
      </c>
      <c r="E30" t="s">
        <v>14</v>
      </c>
      <c r="F30" t="s">
        <v>621</v>
      </c>
      <c r="G30" s="1">
        <v>43768</v>
      </c>
      <c r="H30" s="1">
        <v>43774</v>
      </c>
      <c r="I30" s="75">
        <v>1</v>
      </c>
      <c r="J30" t="s">
        <v>3</v>
      </c>
      <c r="K30" t="s">
        <v>7</v>
      </c>
      <c r="L30" t="s">
        <v>42</v>
      </c>
      <c r="M30" t="s">
        <v>15</v>
      </c>
      <c r="N30" t="s">
        <v>6</v>
      </c>
      <c r="O30"/>
      <c r="P30"/>
      <c r="Q30"/>
      <c r="R30"/>
      <c r="S30"/>
      <c r="T30"/>
      <c r="U30"/>
      <c r="V30"/>
      <c r="W30" s="79">
        <v>-677.79</v>
      </c>
      <c r="X30"/>
      <c r="Y30" t="s">
        <v>545</v>
      </c>
      <c r="Z30" t="s">
        <v>544</v>
      </c>
    </row>
    <row r="31" spans="1:26" x14ac:dyDescent="0.35">
      <c r="A31" t="s">
        <v>570</v>
      </c>
      <c r="B31" t="s">
        <v>571</v>
      </c>
      <c r="C31" s="75">
        <v>2020</v>
      </c>
      <c r="D31" s="75">
        <v>4</v>
      </c>
      <c r="E31" t="s">
        <v>14</v>
      </c>
      <c r="F31" t="s">
        <v>546</v>
      </c>
      <c r="G31" s="1">
        <v>43768</v>
      </c>
      <c r="H31" s="1">
        <v>43775</v>
      </c>
      <c r="I31" s="75">
        <v>1</v>
      </c>
      <c r="J31" t="s">
        <v>3</v>
      </c>
      <c r="K31" t="s">
        <v>7</v>
      </c>
      <c r="L31" t="s">
        <v>26</v>
      </c>
      <c r="M31" t="s">
        <v>9</v>
      </c>
      <c r="N31" t="s">
        <v>6</v>
      </c>
      <c r="O31"/>
      <c r="P31"/>
      <c r="Q31"/>
      <c r="R31"/>
      <c r="S31"/>
      <c r="T31"/>
      <c r="U31"/>
      <c r="V31"/>
      <c r="W31" s="79">
        <v>-11557.41</v>
      </c>
      <c r="X31"/>
      <c r="Y31" t="s">
        <v>545</v>
      </c>
      <c r="Z31" t="s">
        <v>544</v>
      </c>
    </row>
    <row r="32" spans="1:26" x14ac:dyDescent="0.35">
      <c r="A32" t="s">
        <v>570</v>
      </c>
      <c r="B32" t="s">
        <v>571</v>
      </c>
      <c r="C32" s="75">
        <v>2020</v>
      </c>
      <c r="D32" s="75">
        <v>4</v>
      </c>
      <c r="E32" t="s">
        <v>14</v>
      </c>
      <c r="F32" t="s">
        <v>546</v>
      </c>
      <c r="G32" s="1">
        <v>43768</v>
      </c>
      <c r="H32" s="1">
        <v>43775</v>
      </c>
      <c r="I32" s="75">
        <v>2</v>
      </c>
      <c r="J32" t="s">
        <v>3</v>
      </c>
      <c r="K32" t="s">
        <v>7</v>
      </c>
      <c r="L32" t="s">
        <v>26</v>
      </c>
      <c r="M32" t="s">
        <v>15</v>
      </c>
      <c r="N32" t="s">
        <v>6</v>
      </c>
      <c r="O32"/>
      <c r="P32"/>
      <c r="Q32"/>
      <c r="R32"/>
      <c r="S32"/>
      <c r="T32"/>
      <c r="U32"/>
      <c r="V32"/>
      <c r="W32" s="79">
        <v>-8534.7900000000009</v>
      </c>
      <c r="X32"/>
      <c r="Y32" t="s">
        <v>545</v>
      </c>
      <c r="Z32" t="s">
        <v>544</v>
      </c>
    </row>
    <row r="33" spans="1:26" x14ac:dyDescent="0.35">
      <c r="A33" t="s">
        <v>570</v>
      </c>
      <c r="B33" t="s">
        <v>571</v>
      </c>
      <c r="C33" s="75">
        <v>2020</v>
      </c>
      <c r="D33" s="75">
        <v>4</v>
      </c>
      <c r="E33" t="s">
        <v>14</v>
      </c>
      <c r="F33" t="s">
        <v>546</v>
      </c>
      <c r="G33" s="1">
        <v>43768</v>
      </c>
      <c r="H33" s="1">
        <v>43775</v>
      </c>
      <c r="I33" s="75">
        <v>215</v>
      </c>
      <c r="J33" t="s">
        <v>3</v>
      </c>
      <c r="K33" t="s">
        <v>7</v>
      </c>
      <c r="L33" t="s">
        <v>45</v>
      </c>
      <c r="M33" t="s">
        <v>9</v>
      </c>
      <c r="N33" t="s">
        <v>6</v>
      </c>
      <c r="O33"/>
      <c r="P33"/>
      <c r="Q33"/>
      <c r="R33"/>
      <c r="S33"/>
      <c r="T33"/>
      <c r="U33"/>
      <c r="V33"/>
      <c r="W33" s="79">
        <v>-383.34</v>
      </c>
      <c r="X33"/>
      <c r="Y33" t="s">
        <v>622</v>
      </c>
      <c r="Z33" t="s">
        <v>544</v>
      </c>
    </row>
    <row r="34" spans="1:26" x14ac:dyDescent="0.35">
      <c r="A34" t="s">
        <v>570</v>
      </c>
      <c r="B34" t="s">
        <v>571</v>
      </c>
      <c r="C34" s="75">
        <v>2020</v>
      </c>
      <c r="D34" s="75">
        <v>4</v>
      </c>
      <c r="E34" t="s">
        <v>14</v>
      </c>
      <c r="F34" t="s">
        <v>546</v>
      </c>
      <c r="G34" s="1">
        <v>43768</v>
      </c>
      <c r="H34" s="1">
        <v>43775</v>
      </c>
      <c r="I34" s="75">
        <v>216</v>
      </c>
      <c r="J34" t="s">
        <v>3</v>
      </c>
      <c r="K34" t="s">
        <v>7</v>
      </c>
      <c r="L34" t="s">
        <v>45</v>
      </c>
      <c r="M34" t="s">
        <v>15</v>
      </c>
      <c r="N34" t="s">
        <v>6</v>
      </c>
      <c r="O34"/>
      <c r="P34"/>
      <c r="Q34"/>
      <c r="R34"/>
      <c r="S34"/>
      <c r="T34"/>
      <c r="U34"/>
      <c r="V34"/>
      <c r="W34" s="79">
        <v>-191.67</v>
      </c>
      <c r="X34"/>
      <c r="Y34" t="s">
        <v>622</v>
      </c>
      <c r="Z34" t="s">
        <v>544</v>
      </c>
    </row>
    <row r="35" spans="1:26" x14ac:dyDescent="0.35">
      <c r="A35" t="s">
        <v>570</v>
      </c>
      <c r="B35" t="s">
        <v>571</v>
      </c>
      <c r="C35" s="75">
        <v>2020</v>
      </c>
      <c r="D35" s="75">
        <v>4</v>
      </c>
      <c r="E35" t="s">
        <v>14</v>
      </c>
      <c r="F35" t="s">
        <v>546</v>
      </c>
      <c r="G35" s="1">
        <v>43768</v>
      </c>
      <c r="H35" s="1">
        <v>43775</v>
      </c>
      <c r="I35" s="75">
        <v>429</v>
      </c>
      <c r="J35" t="s">
        <v>3</v>
      </c>
      <c r="K35" t="s">
        <v>7</v>
      </c>
      <c r="L35" t="s">
        <v>47</v>
      </c>
      <c r="M35" t="s">
        <v>15</v>
      </c>
      <c r="N35" t="s">
        <v>6</v>
      </c>
      <c r="O35"/>
      <c r="P35"/>
      <c r="Q35"/>
      <c r="R35"/>
      <c r="S35"/>
      <c r="T35"/>
      <c r="U35"/>
      <c r="V35"/>
      <c r="W35" s="79">
        <v>-2100</v>
      </c>
      <c r="X35"/>
      <c r="Y35" t="s">
        <v>545</v>
      </c>
      <c r="Z35" t="s">
        <v>544</v>
      </c>
    </row>
    <row r="36" spans="1:26" x14ac:dyDescent="0.35">
      <c r="A36" t="s">
        <v>570</v>
      </c>
      <c r="B36" t="s">
        <v>571</v>
      </c>
      <c r="C36" s="75">
        <v>2020</v>
      </c>
      <c r="D36" s="75">
        <v>4</v>
      </c>
      <c r="E36" t="s">
        <v>14</v>
      </c>
      <c r="F36" t="s">
        <v>546</v>
      </c>
      <c r="G36" s="1">
        <v>43768</v>
      </c>
      <c r="H36" s="1">
        <v>43775</v>
      </c>
      <c r="I36" s="75">
        <v>642</v>
      </c>
      <c r="J36" t="s">
        <v>3</v>
      </c>
      <c r="K36" t="s">
        <v>7</v>
      </c>
      <c r="L36" t="s">
        <v>48</v>
      </c>
      <c r="M36" t="s">
        <v>9</v>
      </c>
      <c r="N36" t="s">
        <v>6</v>
      </c>
      <c r="O36"/>
      <c r="P36"/>
      <c r="Q36"/>
      <c r="R36"/>
      <c r="S36"/>
      <c r="T36"/>
      <c r="U36"/>
      <c r="V36"/>
      <c r="W36" s="79">
        <v>-5471.93</v>
      </c>
      <c r="X36"/>
      <c r="Y36" t="s">
        <v>545</v>
      </c>
      <c r="Z36" t="s">
        <v>544</v>
      </c>
    </row>
    <row r="37" spans="1:26" x14ac:dyDescent="0.35">
      <c r="A37" t="s">
        <v>570</v>
      </c>
      <c r="B37" t="s">
        <v>571</v>
      </c>
      <c r="C37" s="75">
        <v>2020</v>
      </c>
      <c r="D37" s="75">
        <v>4</v>
      </c>
      <c r="E37" t="s">
        <v>14</v>
      </c>
      <c r="F37" t="s">
        <v>546</v>
      </c>
      <c r="G37" s="1">
        <v>43768</v>
      </c>
      <c r="H37" s="1">
        <v>43775</v>
      </c>
      <c r="I37" s="75">
        <v>855</v>
      </c>
      <c r="J37" t="s">
        <v>3</v>
      </c>
      <c r="K37" t="s">
        <v>7</v>
      </c>
      <c r="L37" t="s">
        <v>2</v>
      </c>
      <c r="M37" t="s">
        <v>9</v>
      </c>
      <c r="N37" t="s">
        <v>6</v>
      </c>
      <c r="O37"/>
      <c r="P37"/>
      <c r="Q37"/>
      <c r="R37"/>
      <c r="S37"/>
      <c r="T37"/>
      <c r="U37"/>
      <c r="V37"/>
      <c r="W37" s="79">
        <v>-78934.710000000006</v>
      </c>
      <c r="X37"/>
      <c r="Y37" t="s">
        <v>545</v>
      </c>
      <c r="Z37" t="s">
        <v>544</v>
      </c>
    </row>
    <row r="38" spans="1:26" x14ac:dyDescent="0.35">
      <c r="A38" t="s">
        <v>570</v>
      </c>
      <c r="B38" t="s">
        <v>571</v>
      </c>
      <c r="C38" s="75">
        <v>2020</v>
      </c>
      <c r="D38" s="75">
        <v>4</v>
      </c>
      <c r="E38" t="s">
        <v>14</v>
      </c>
      <c r="F38" t="s">
        <v>546</v>
      </c>
      <c r="G38" s="1">
        <v>43768</v>
      </c>
      <c r="H38" s="1">
        <v>43775</v>
      </c>
      <c r="I38" s="75">
        <v>1068</v>
      </c>
      <c r="J38" t="s">
        <v>3</v>
      </c>
      <c r="K38" t="s">
        <v>7</v>
      </c>
      <c r="L38" t="s">
        <v>13</v>
      </c>
      <c r="M38" t="s">
        <v>9</v>
      </c>
      <c r="N38" t="s">
        <v>6</v>
      </c>
      <c r="O38"/>
      <c r="P38"/>
      <c r="Q38"/>
      <c r="R38"/>
      <c r="S38"/>
      <c r="T38"/>
      <c r="U38"/>
      <c r="V38"/>
      <c r="W38" s="79">
        <v>-1584.16</v>
      </c>
      <c r="X38"/>
      <c r="Y38" t="s">
        <v>545</v>
      </c>
      <c r="Z38" t="s">
        <v>544</v>
      </c>
    </row>
    <row r="39" spans="1:26" x14ac:dyDescent="0.35">
      <c r="A39" t="s">
        <v>570</v>
      </c>
      <c r="B39" t="s">
        <v>571</v>
      </c>
      <c r="C39" s="75">
        <v>2020</v>
      </c>
      <c r="D39" s="75">
        <v>4</v>
      </c>
      <c r="E39" t="s">
        <v>14</v>
      </c>
      <c r="F39" t="s">
        <v>546</v>
      </c>
      <c r="G39" s="1">
        <v>43768</v>
      </c>
      <c r="H39" s="1">
        <v>43775</v>
      </c>
      <c r="I39" s="75">
        <v>1281</v>
      </c>
      <c r="J39" t="s">
        <v>3</v>
      </c>
      <c r="K39" t="s">
        <v>7</v>
      </c>
      <c r="L39" t="s">
        <v>36</v>
      </c>
      <c r="M39" t="s">
        <v>15</v>
      </c>
      <c r="N39" t="s">
        <v>6</v>
      </c>
      <c r="O39"/>
      <c r="P39"/>
      <c r="Q39"/>
      <c r="R39"/>
      <c r="S39"/>
      <c r="T39"/>
      <c r="U39"/>
      <c r="V39"/>
      <c r="W39" s="79">
        <v>-588.45000000000005</v>
      </c>
      <c r="X39"/>
      <c r="Y39" t="s">
        <v>545</v>
      </c>
      <c r="Z39" t="s">
        <v>544</v>
      </c>
    </row>
    <row r="40" spans="1:26" x14ac:dyDescent="0.35">
      <c r="A40" t="s">
        <v>570</v>
      </c>
      <c r="B40" t="s">
        <v>571</v>
      </c>
      <c r="C40" s="75">
        <v>2020</v>
      </c>
      <c r="D40" s="75">
        <v>4</v>
      </c>
      <c r="E40" t="s">
        <v>14</v>
      </c>
      <c r="F40" t="s">
        <v>546</v>
      </c>
      <c r="G40" s="1">
        <v>43768</v>
      </c>
      <c r="H40" s="1">
        <v>43775</v>
      </c>
      <c r="I40" s="75">
        <v>1282</v>
      </c>
      <c r="J40" t="s">
        <v>3</v>
      </c>
      <c r="K40" t="s">
        <v>74</v>
      </c>
      <c r="L40" t="s">
        <v>36</v>
      </c>
      <c r="M40" t="s">
        <v>15</v>
      </c>
      <c r="N40" t="s">
        <v>6</v>
      </c>
      <c r="O40"/>
      <c r="P40"/>
      <c r="Q40"/>
      <c r="R40"/>
      <c r="S40"/>
      <c r="T40"/>
      <c r="U40"/>
      <c r="V40"/>
      <c r="W40" s="79">
        <v>-1219.8</v>
      </c>
      <c r="X40"/>
      <c r="Y40" t="s">
        <v>545</v>
      </c>
      <c r="Z40" t="s">
        <v>544</v>
      </c>
    </row>
    <row r="41" spans="1:26" x14ac:dyDescent="0.35">
      <c r="A41" t="s">
        <v>570</v>
      </c>
      <c r="B41" t="s">
        <v>571</v>
      </c>
      <c r="C41" s="75">
        <v>2020</v>
      </c>
      <c r="D41" s="75">
        <v>4</v>
      </c>
      <c r="E41" t="s">
        <v>14</v>
      </c>
      <c r="F41" t="s">
        <v>546</v>
      </c>
      <c r="G41" s="1">
        <v>43768</v>
      </c>
      <c r="H41" s="1">
        <v>43775</v>
      </c>
      <c r="I41" s="75">
        <v>1495</v>
      </c>
      <c r="J41" t="s">
        <v>3</v>
      </c>
      <c r="K41" t="s">
        <v>7</v>
      </c>
      <c r="L41" t="s">
        <v>51</v>
      </c>
      <c r="M41" t="s">
        <v>9</v>
      </c>
      <c r="N41" t="s">
        <v>6</v>
      </c>
      <c r="O41"/>
      <c r="P41"/>
      <c r="Q41"/>
      <c r="R41"/>
      <c r="S41"/>
      <c r="T41"/>
      <c r="U41"/>
      <c r="V41"/>
      <c r="W41" s="79">
        <v>-142.07</v>
      </c>
      <c r="X41"/>
      <c r="Y41" t="s">
        <v>545</v>
      </c>
      <c r="Z41" t="s">
        <v>544</v>
      </c>
    </row>
    <row r="42" spans="1:26" x14ac:dyDescent="0.35">
      <c r="A42" t="s">
        <v>570</v>
      </c>
      <c r="B42" t="s">
        <v>571</v>
      </c>
      <c r="C42" s="75">
        <v>2020</v>
      </c>
      <c r="D42" s="75">
        <v>4</v>
      </c>
      <c r="E42" t="s">
        <v>14</v>
      </c>
      <c r="F42" t="s">
        <v>546</v>
      </c>
      <c r="G42" s="1">
        <v>43768</v>
      </c>
      <c r="H42" s="1">
        <v>43775</v>
      </c>
      <c r="I42" s="75">
        <v>1708</v>
      </c>
      <c r="J42" t="s">
        <v>3</v>
      </c>
      <c r="K42" t="s">
        <v>7</v>
      </c>
      <c r="L42" t="s">
        <v>53</v>
      </c>
      <c r="M42" t="s">
        <v>9</v>
      </c>
      <c r="N42" t="s">
        <v>6</v>
      </c>
      <c r="O42"/>
      <c r="P42"/>
      <c r="Q42"/>
      <c r="R42"/>
      <c r="S42"/>
      <c r="T42"/>
      <c r="U42"/>
      <c r="V42"/>
      <c r="W42" s="79">
        <v>-383758.2</v>
      </c>
      <c r="X42"/>
      <c r="Y42" t="s">
        <v>545</v>
      </c>
      <c r="Z42" t="s">
        <v>544</v>
      </c>
    </row>
    <row r="43" spans="1:26" x14ac:dyDescent="0.35">
      <c r="A43" t="s">
        <v>570</v>
      </c>
      <c r="B43" t="s">
        <v>571</v>
      </c>
      <c r="C43" s="75">
        <v>2020</v>
      </c>
      <c r="D43" s="75">
        <v>4</v>
      </c>
      <c r="E43" t="s">
        <v>14</v>
      </c>
      <c r="F43" t="s">
        <v>546</v>
      </c>
      <c r="G43" s="1">
        <v>43768</v>
      </c>
      <c r="H43" s="1">
        <v>43775</v>
      </c>
      <c r="I43" s="75">
        <v>1921</v>
      </c>
      <c r="J43" t="s">
        <v>3</v>
      </c>
      <c r="K43" t="s">
        <v>7</v>
      </c>
      <c r="L43" t="s">
        <v>54</v>
      </c>
      <c r="M43" t="s">
        <v>9</v>
      </c>
      <c r="N43" t="s">
        <v>6</v>
      </c>
      <c r="O43"/>
      <c r="P43"/>
      <c r="Q43"/>
      <c r="R43"/>
      <c r="S43"/>
      <c r="T43"/>
      <c r="U43"/>
      <c r="V43"/>
      <c r="W43" s="79">
        <v>-922.9</v>
      </c>
      <c r="X43"/>
      <c r="Y43" t="s">
        <v>545</v>
      </c>
      <c r="Z43" t="s">
        <v>544</v>
      </c>
    </row>
    <row r="44" spans="1:26" x14ac:dyDescent="0.35">
      <c r="A44" t="s">
        <v>570</v>
      </c>
      <c r="B44" t="s">
        <v>571</v>
      </c>
      <c r="C44" s="75">
        <v>2020</v>
      </c>
      <c r="D44" s="75">
        <v>4</v>
      </c>
      <c r="E44" t="s">
        <v>14</v>
      </c>
      <c r="F44" t="s">
        <v>623</v>
      </c>
      <c r="G44" s="1">
        <v>43769</v>
      </c>
      <c r="H44" s="1">
        <v>43775</v>
      </c>
      <c r="I44" s="75">
        <v>3</v>
      </c>
      <c r="J44" t="s">
        <v>3</v>
      </c>
      <c r="K44" t="s">
        <v>7</v>
      </c>
      <c r="L44" t="s">
        <v>36</v>
      </c>
      <c r="M44" t="s">
        <v>15</v>
      </c>
      <c r="N44" t="s">
        <v>6</v>
      </c>
      <c r="O44"/>
      <c r="P44"/>
      <c r="Q44"/>
      <c r="R44"/>
      <c r="S44"/>
      <c r="T44"/>
      <c r="U44"/>
      <c r="V44"/>
      <c r="W44" s="79">
        <v>998.52</v>
      </c>
      <c r="X44"/>
      <c r="Y44" t="s">
        <v>624</v>
      </c>
      <c r="Z44" t="s">
        <v>625</v>
      </c>
    </row>
    <row r="45" spans="1:26" x14ac:dyDescent="0.35">
      <c r="A45" t="s">
        <v>570</v>
      </c>
      <c r="B45" t="s">
        <v>571</v>
      </c>
      <c r="C45" s="75">
        <v>2020</v>
      </c>
      <c r="D45" s="75">
        <v>4</v>
      </c>
      <c r="E45" t="s">
        <v>14</v>
      </c>
      <c r="F45" t="s">
        <v>623</v>
      </c>
      <c r="G45" s="1">
        <v>43769</v>
      </c>
      <c r="H45" s="1">
        <v>43775</v>
      </c>
      <c r="I45" s="75">
        <v>47</v>
      </c>
      <c r="J45" t="s">
        <v>3</v>
      </c>
      <c r="K45" t="s">
        <v>7</v>
      </c>
      <c r="L45" t="s">
        <v>46</v>
      </c>
      <c r="M45" t="s">
        <v>15</v>
      </c>
      <c r="N45" t="s">
        <v>6</v>
      </c>
      <c r="O45"/>
      <c r="P45"/>
      <c r="Q45"/>
      <c r="R45"/>
      <c r="S45"/>
      <c r="T45"/>
      <c r="U45"/>
      <c r="V45"/>
      <c r="W45" s="79">
        <v>189.75</v>
      </c>
      <c r="X45"/>
      <c r="Y45" t="s">
        <v>626</v>
      </c>
      <c r="Z45" t="s">
        <v>625</v>
      </c>
    </row>
    <row r="46" spans="1:26" x14ac:dyDescent="0.35">
      <c r="A46" t="s">
        <v>570</v>
      </c>
      <c r="B46" t="s">
        <v>571</v>
      </c>
      <c r="C46" s="75">
        <v>2020</v>
      </c>
      <c r="D46" s="75">
        <v>4</v>
      </c>
      <c r="E46" t="s">
        <v>14</v>
      </c>
      <c r="F46" t="s">
        <v>623</v>
      </c>
      <c r="G46" s="1">
        <v>43769</v>
      </c>
      <c r="H46" s="1">
        <v>43775</v>
      </c>
      <c r="I46" s="75">
        <v>80</v>
      </c>
      <c r="J46" t="s">
        <v>3</v>
      </c>
      <c r="K46" t="s">
        <v>7</v>
      </c>
      <c r="L46" t="s">
        <v>13</v>
      </c>
      <c r="M46" t="s">
        <v>9</v>
      </c>
      <c r="N46" t="s">
        <v>6</v>
      </c>
      <c r="O46"/>
      <c r="P46"/>
      <c r="Q46"/>
      <c r="R46"/>
      <c r="S46"/>
      <c r="T46"/>
      <c r="U46"/>
      <c r="V46"/>
      <c r="W46" s="79">
        <v>401.2</v>
      </c>
      <c r="X46"/>
      <c r="Y46" t="s">
        <v>613</v>
      </c>
      <c r="Z46" t="s">
        <v>625</v>
      </c>
    </row>
    <row r="47" spans="1:26" x14ac:dyDescent="0.35">
      <c r="A47" t="s">
        <v>570</v>
      </c>
      <c r="B47" t="s">
        <v>571</v>
      </c>
      <c r="C47" s="75">
        <v>2020</v>
      </c>
      <c r="D47" s="75">
        <v>4</v>
      </c>
      <c r="E47" t="s">
        <v>0</v>
      </c>
      <c r="F47" t="s">
        <v>627</v>
      </c>
      <c r="G47" s="1">
        <v>43769</v>
      </c>
      <c r="H47" s="1">
        <v>43769</v>
      </c>
      <c r="I47" s="75">
        <v>52</v>
      </c>
      <c r="J47" t="s">
        <v>3</v>
      </c>
      <c r="K47" t="s">
        <v>7</v>
      </c>
      <c r="L47" t="s">
        <v>43</v>
      </c>
      <c r="M47" t="s">
        <v>15</v>
      </c>
      <c r="N47" t="s">
        <v>6</v>
      </c>
      <c r="O47"/>
      <c r="P47"/>
      <c r="Q47"/>
      <c r="R47"/>
      <c r="S47"/>
      <c r="T47"/>
      <c r="U47"/>
      <c r="V47"/>
      <c r="W47" s="79">
        <v>540</v>
      </c>
      <c r="X47" t="s">
        <v>628</v>
      </c>
      <c r="Y47" t="s">
        <v>629</v>
      </c>
      <c r="Z47" t="s">
        <v>1</v>
      </c>
    </row>
    <row r="48" spans="1:26" x14ac:dyDescent="0.35">
      <c r="A48" t="s">
        <v>570</v>
      </c>
      <c r="B48" t="s">
        <v>571</v>
      </c>
      <c r="C48" s="75">
        <v>2020</v>
      </c>
      <c r="D48" s="75">
        <v>5</v>
      </c>
      <c r="E48" t="s">
        <v>0</v>
      </c>
      <c r="F48" t="s">
        <v>630</v>
      </c>
      <c r="G48" s="1">
        <v>43775</v>
      </c>
      <c r="H48" s="1">
        <v>43775</v>
      </c>
      <c r="I48" s="75">
        <v>6</v>
      </c>
      <c r="J48" t="s">
        <v>3</v>
      </c>
      <c r="K48" t="s">
        <v>7</v>
      </c>
      <c r="L48" t="s">
        <v>45</v>
      </c>
      <c r="M48" t="s">
        <v>15</v>
      </c>
      <c r="N48" t="s">
        <v>6</v>
      </c>
      <c r="O48"/>
      <c r="P48"/>
      <c r="Q48"/>
      <c r="R48"/>
      <c r="S48"/>
      <c r="T48"/>
      <c r="U48"/>
      <c r="V48"/>
      <c r="W48" s="79">
        <v>191.67</v>
      </c>
      <c r="X48" t="s">
        <v>631</v>
      </c>
      <c r="Y48" t="s">
        <v>71</v>
      </c>
      <c r="Z48" t="s">
        <v>1</v>
      </c>
    </row>
    <row r="49" spans="1:26" x14ac:dyDescent="0.35">
      <c r="A49" t="s">
        <v>570</v>
      </c>
      <c r="B49" t="s">
        <v>571</v>
      </c>
      <c r="C49" s="75">
        <v>2020</v>
      </c>
      <c r="D49" s="75">
        <v>5</v>
      </c>
      <c r="E49" t="s">
        <v>0</v>
      </c>
      <c r="F49" t="s">
        <v>530</v>
      </c>
      <c r="G49" s="1">
        <v>43782</v>
      </c>
      <c r="H49" s="1">
        <v>43782</v>
      </c>
      <c r="I49" s="75">
        <v>16</v>
      </c>
      <c r="J49" t="s">
        <v>3</v>
      </c>
      <c r="K49" t="s">
        <v>7</v>
      </c>
      <c r="L49" t="s">
        <v>26</v>
      </c>
      <c r="M49" t="s">
        <v>15</v>
      </c>
      <c r="N49" t="s">
        <v>6</v>
      </c>
      <c r="O49"/>
      <c r="P49"/>
      <c r="Q49"/>
      <c r="R49"/>
      <c r="S49"/>
      <c r="T49"/>
      <c r="U49"/>
      <c r="V49"/>
      <c r="W49" s="79">
        <v>8340.93</v>
      </c>
      <c r="X49" t="s">
        <v>531</v>
      </c>
      <c r="Y49" t="s">
        <v>529</v>
      </c>
      <c r="Z49" t="s">
        <v>1</v>
      </c>
    </row>
    <row r="50" spans="1:26" x14ac:dyDescent="0.35">
      <c r="A50" t="s">
        <v>570</v>
      </c>
      <c r="B50" t="s">
        <v>571</v>
      </c>
      <c r="C50" s="75">
        <v>2020</v>
      </c>
      <c r="D50" s="75">
        <v>5</v>
      </c>
      <c r="E50" t="s">
        <v>14</v>
      </c>
      <c r="F50" t="s">
        <v>632</v>
      </c>
      <c r="G50" s="1">
        <v>43794</v>
      </c>
      <c r="H50" s="1">
        <v>43805</v>
      </c>
      <c r="I50" s="75">
        <v>28</v>
      </c>
      <c r="J50" t="s">
        <v>3</v>
      </c>
      <c r="K50" t="s">
        <v>7</v>
      </c>
      <c r="L50" t="s">
        <v>13</v>
      </c>
      <c r="M50" t="s">
        <v>15</v>
      </c>
      <c r="N50" t="s">
        <v>6</v>
      </c>
      <c r="O50"/>
      <c r="P50"/>
      <c r="Q50"/>
      <c r="R50"/>
      <c r="S50"/>
      <c r="T50"/>
      <c r="U50"/>
      <c r="V50"/>
      <c r="W50" s="79">
        <v>70.239999999999995</v>
      </c>
      <c r="X50"/>
      <c r="Y50" t="s">
        <v>633</v>
      </c>
      <c r="Z50" t="s">
        <v>634</v>
      </c>
    </row>
    <row r="51" spans="1:26" x14ac:dyDescent="0.35">
      <c r="A51" t="s">
        <v>570</v>
      </c>
      <c r="B51" t="s">
        <v>571</v>
      </c>
      <c r="C51" s="75">
        <v>2020</v>
      </c>
      <c r="D51" s="75">
        <v>5</v>
      </c>
      <c r="E51" t="s">
        <v>14</v>
      </c>
      <c r="F51" t="s">
        <v>632</v>
      </c>
      <c r="G51" s="1">
        <v>43794</v>
      </c>
      <c r="H51" s="1">
        <v>43805</v>
      </c>
      <c r="I51" s="75">
        <v>52</v>
      </c>
      <c r="J51" t="s">
        <v>3</v>
      </c>
      <c r="K51" t="s">
        <v>7</v>
      </c>
      <c r="L51" t="s">
        <v>44</v>
      </c>
      <c r="M51" t="s">
        <v>15</v>
      </c>
      <c r="N51" t="s">
        <v>6</v>
      </c>
      <c r="O51"/>
      <c r="P51"/>
      <c r="Q51"/>
      <c r="R51"/>
      <c r="S51"/>
      <c r="T51"/>
      <c r="U51"/>
      <c r="V51"/>
      <c r="W51" s="79">
        <v>970</v>
      </c>
      <c r="X51"/>
      <c r="Y51" t="s">
        <v>635</v>
      </c>
      <c r="Z51" t="s">
        <v>634</v>
      </c>
    </row>
    <row r="52" spans="1:26" x14ac:dyDescent="0.35">
      <c r="A52" t="s">
        <v>570</v>
      </c>
      <c r="B52" t="s">
        <v>571</v>
      </c>
      <c r="C52" s="75">
        <v>2020</v>
      </c>
      <c r="D52" s="75">
        <v>5</v>
      </c>
      <c r="E52" t="s">
        <v>14</v>
      </c>
      <c r="F52" t="s">
        <v>632</v>
      </c>
      <c r="G52" s="1">
        <v>43794</v>
      </c>
      <c r="H52" s="1">
        <v>43805</v>
      </c>
      <c r="I52" s="75">
        <v>54</v>
      </c>
      <c r="J52" t="s">
        <v>3</v>
      </c>
      <c r="K52" t="s">
        <v>7</v>
      </c>
      <c r="L52" t="s">
        <v>46</v>
      </c>
      <c r="M52" t="s">
        <v>15</v>
      </c>
      <c r="N52" t="s">
        <v>6</v>
      </c>
      <c r="O52"/>
      <c r="P52"/>
      <c r="Q52"/>
      <c r="R52"/>
      <c r="S52"/>
      <c r="T52"/>
      <c r="U52"/>
      <c r="V52"/>
      <c r="W52" s="79">
        <v>135</v>
      </c>
      <c r="X52"/>
      <c r="Y52" t="s">
        <v>636</v>
      </c>
      <c r="Z52" t="s">
        <v>634</v>
      </c>
    </row>
    <row r="53" spans="1:26" x14ac:dyDescent="0.35">
      <c r="A53" t="s">
        <v>570</v>
      </c>
      <c r="B53" t="s">
        <v>571</v>
      </c>
      <c r="C53" s="75">
        <v>2020</v>
      </c>
      <c r="D53" s="75">
        <v>5</v>
      </c>
      <c r="E53" t="s">
        <v>14</v>
      </c>
      <c r="F53" t="s">
        <v>632</v>
      </c>
      <c r="G53" s="1">
        <v>43794</v>
      </c>
      <c r="H53" s="1">
        <v>43805</v>
      </c>
      <c r="I53" s="75">
        <v>56</v>
      </c>
      <c r="J53" t="s">
        <v>3</v>
      </c>
      <c r="K53" t="s">
        <v>7</v>
      </c>
      <c r="L53" t="s">
        <v>46</v>
      </c>
      <c r="M53" t="s">
        <v>15</v>
      </c>
      <c r="N53" t="s">
        <v>6</v>
      </c>
      <c r="O53"/>
      <c r="P53"/>
      <c r="Q53"/>
      <c r="R53"/>
      <c r="S53"/>
      <c r="T53"/>
      <c r="U53"/>
      <c r="V53"/>
      <c r="W53" s="79">
        <v>599</v>
      </c>
      <c r="X53"/>
      <c r="Y53" t="s">
        <v>636</v>
      </c>
      <c r="Z53" t="s">
        <v>634</v>
      </c>
    </row>
    <row r="54" spans="1:26" x14ac:dyDescent="0.35">
      <c r="A54" t="s">
        <v>570</v>
      </c>
      <c r="B54" t="s">
        <v>571</v>
      </c>
      <c r="C54" s="75">
        <v>2020</v>
      </c>
      <c r="D54" s="75">
        <v>5</v>
      </c>
      <c r="E54" t="s">
        <v>0</v>
      </c>
      <c r="F54" t="s">
        <v>637</v>
      </c>
      <c r="G54" s="1">
        <v>43794</v>
      </c>
      <c r="H54" s="1">
        <v>43794</v>
      </c>
      <c r="I54" s="75">
        <v>15</v>
      </c>
      <c r="J54" t="s">
        <v>3</v>
      </c>
      <c r="K54" t="s">
        <v>7</v>
      </c>
      <c r="L54" t="s">
        <v>2</v>
      </c>
      <c r="M54" t="s">
        <v>9</v>
      </c>
      <c r="N54" t="s">
        <v>6</v>
      </c>
      <c r="O54"/>
      <c r="P54"/>
      <c r="Q54"/>
      <c r="R54"/>
      <c r="S54"/>
      <c r="T54"/>
      <c r="U54"/>
      <c r="V54"/>
      <c r="W54" s="79">
        <v>40402.93</v>
      </c>
      <c r="X54" t="s">
        <v>638</v>
      </c>
      <c r="Y54" t="s">
        <v>639</v>
      </c>
      <c r="Z54" t="s">
        <v>1</v>
      </c>
    </row>
    <row r="55" spans="1:26" x14ac:dyDescent="0.35">
      <c r="A55" t="s">
        <v>570</v>
      </c>
      <c r="B55" t="s">
        <v>571</v>
      </c>
      <c r="C55" s="75">
        <v>2020</v>
      </c>
      <c r="D55" s="75">
        <v>6</v>
      </c>
      <c r="E55" t="s">
        <v>0</v>
      </c>
      <c r="F55" t="s">
        <v>640</v>
      </c>
      <c r="G55" s="1">
        <v>43804</v>
      </c>
      <c r="H55" s="1">
        <v>43804</v>
      </c>
      <c r="I55" s="75">
        <v>49</v>
      </c>
      <c r="J55" t="s">
        <v>3</v>
      </c>
      <c r="K55" t="s">
        <v>7</v>
      </c>
      <c r="L55" t="s">
        <v>45</v>
      </c>
      <c r="M55" t="s">
        <v>15</v>
      </c>
      <c r="N55" t="s">
        <v>6</v>
      </c>
      <c r="O55"/>
      <c r="P55"/>
      <c r="Q55"/>
      <c r="R55"/>
      <c r="S55"/>
      <c r="T55"/>
      <c r="U55"/>
      <c r="V55"/>
      <c r="W55" s="79">
        <v>191.67</v>
      </c>
      <c r="X55" t="s">
        <v>641</v>
      </c>
      <c r="Y55" t="s">
        <v>71</v>
      </c>
      <c r="Z55" t="s">
        <v>1</v>
      </c>
    </row>
    <row r="56" spans="1:26" x14ac:dyDescent="0.35">
      <c r="A56" t="s">
        <v>570</v>
      </c>
      <c r="B56" t="s">
        <v>571</v>
      </c>
      <c r="C56" s="75">
        <v>2020</v>
      </c>
      <c r="D56" s="75">
        <v>6</v>
      </c>
      <c r="E56" t="s">
        <v>0</v>
      </c>
      <c r="F56" t="s">
        <v>642</v>
      </c>
      <c r="G56" s="1">
        <v>43805</v>
      </c>
      <c r="H56" s="1">
        <v>43805</v>
      </c>
      <c r="I56" s="75">
        <v>32</v>
      </c>
      <c r="J56" t="s">
        <v>3</v>
      </c>
      <c r="K56" t="s">
        <v>74</v>
      </c>
      <c r="L56" t="s">
        <v>45</v>
      </c>
      <c r="M56" t="s">
        <v>15</v>
      </c>
      <c r="N56" t="s">
        <v>6</v>
      </c>
      <c r="O56"/>
      <c r="P56"/>
      <c r="Q56"/>
      <c r="R56"/>
      <c r="S56"/>
      <c r="T56"/>
      <c r="U56"/>
      <c r="V56"/>
      <c r="W56" s="79">
        <v>191.67</v>
      </c>
      <c r="X56" t="s">
        <v>643</v>
      </c>
      <c r="Y56" t="s">
        <v>644</v>
      </c>
      <c r="Z56" t="s">
        <v>1</v>
      </c>
    </row>
    <row r="57" spans="1:26" x14ac:dyDescent="0.35">
      <c r="A57" t="s">
        <v>570</v>
      </c>
      <c r="B57" t="s">
        <v>571</v>
      </c>
      <c r="C57" s="75">
        <v>2020</v>
      </c>
      <c r="D57" s="75">
        <v>6</v>
      </c>
      <c r="E57" t="s">
        <v>0</v>
      </c>
      <c r="F57" t="s">
        <v>645</v>
      </c>
      <c r="G57" s="1">
        <v>43818</v>
      </c>
      <c r="H57" s="1">
        <v>43818</v>
      </c>
      <c r="I57" s="75">
        <v>193</v>
      </c>
      <c r="J57" t="s">
        <v>3</v>
      </c>
      <c r="K57" t="s">
        <v>74</v>
      </c>
      <c r="L57" t="s">
        <v>2</v>
      </c>
      <c r="M57" t="s">
        <v>9</v>
      </c>
      <c r="N57" t="s">
        <v>6</v>
      </c>
      <c r="O57"/>
      <c r="P57"/>
      <c r="Q57"/>
      <c r="R57"/>
      <c r="S57"/>
      <c r="T57"/>
      <c r="U57"/>
      <c r="V57"/>
      <c r="W57" s="79">
        <v>63252.09</v>
      </c>
      <c r="X57" t="s">
        <v>646</v>
      </c>
      <c r="Y57" t="s">
        <v>68</v>
      </c>
      <c r="Z57" t="s">
        <v>1</v>
      </c>
    </row>
    <row r="58" spans="1:26" x14ac:dyDescent="0.35">
      <c r="A58" t="s">
        <v>570</v>
      </c>
      <c r="B58" t="s">
        <v>571</v>
      </c>
      <c r="C58" s="75">
        <v>2020</v>
      </c>
      <c r="D58" s="75">
        <v>6</v>
      </c>
      <c r="E58" t="s">
        <v>0</v>
      </c>
      <c r="F58" t="s">
        <v>647</v>
      </c>
      <c r="G58" s="1">
        <v>43819</v>
      </c>
      <c r="H58" s="1">
        <v>43819</v>
      </c>
      <c r="I58" s="75">
        <v>433</v>
      </c>
      <c r="J58" t="s">
        <v>3</v>
      </c>
      <c r="K58" t="s">
        <v>7</v>
      </c>
      <c r="L58" t="s">
        <v>54</v>
      </c>
      <c r="M58" t="s">
        <v>15</v>
      </c>
      <c r="N58" t="s">
        <v>6</v>
      </c>
      <c r="O58"/>
      <c r="P58"/>
      <c r="Q58"/>
      <c r="R58"/>
      <c r="S58"/>
      <c r="T58"/>
      <c r="U58"/>
      <c r="V58"/>
      <c r="W58" s="79">
        <v>1211.95</v>
      </c>
      <c r="X58" t="s">
        <v>648</v>
      </c>
      <c r="Y58" t="s">
        <v>62</v>
      </c>
      <c r="Z58" t="s">
        <v>1</v>
      </c>
    </row>
    <row r="59" spans="1:26" x14ac:dyDescent="0.35">
      <c r="A59" t="s">
        <v>570</v>
      </c>
      <c r="B59" t="s">
        <v>571</v>
      </c>
      <c r="C59" s="75">
        <v>2020</v>
      </c>
      <c r="D59" s="75">
        <v>6</v>
      </c>
      <c r="E59" t="s">
        <v>0</v>
      </c>
      <c r="F59" t="s">
        <v>527</v>
      </c>
      <c r="G59" s="1">
        <v>43822</v>
      </c>
      <c r="H59" s="1">
        <v>43822</v>
      </c>
      <c r="I59" s="75">
        <v>13</v>
      </c>
      <c r="J59" t="s">
        <v>3</v>
      </c>
      <c r="K59" t="s">
        <v>7</v>
      </c>
      <c r="L59" t="s">
        <v>26</v>
      </c>
      <c r="M59" t="s">
        <v>15</v>
      </c>
      <c r="N59" t="s">
        <v>6</v>
      </c>
      <c r="O59"/>
      <c r="P59"/>
      <c r="Q59"/>
      <c r="R59"/>
      <c r="S59"/>
      <c r="T59"/>
      <c r="U59"/>
      <c r="V59"/>
      <c r="W59" s="79">
        <v>9320.7999999999993</v>
      </c>
      <c r="X59" t="s">
        <v>528</v>
      </c>
      <c r="Y59" t="s">
        <v>526</v>
      </c>
      <c r="Z59" t="s">
        <v>1</v>
      </c>
    </row>
    <row r="60" spans="1:26" x14ac:dyDescent="0.35">
      <c r="A60" t="s">
        <v>570</v>
      </c>
      <c r="B60" t="s">
        <v>571</v>
      </c>
      <c r="C60" s="75">
        <v>2020</v>
      </c>
      <c r="D60" s="75">
        <v>6</v>
      </c>
      <c r="E60" t="s">
        <v>0</v>
      </c>
      <c r="F60" t="s">
        <v>522</v>
      </c>
      <c r="G60" s="1">
        <v>43829</v>
      </c>
      <c r="H60" s="1">
        <v>43829</v>
      </c>
      <c r="I60" s="75">
        <v>35</v>
      </c>
      <c r="J60" t="s">
        <v>3</v>
      </c>
      <c r="K60" t="s">
        <v>7</v>
      </c>
      <c r="L60" t="s">
        <v>26</v>
      </c>
      <c r="M60" t="s">
        <v>15</v>
      </c>
      <c r="N60" t="s">
        <v>6</v>
      </c>
      <c r="O60"/>
      <c r="P60"/>
      <c r="Q60"/>
      <c r="R60"/>
      <c r="S60"/>
      <c r="T60"/>
      <c r="U60"/>
      <c r="V60"/>
      <c r="W60" s="79">
        <v>126.45</v>
      </c>
      <c r="X60" t="s">
        <v>525</v>
      </c>
      <c r="Y60" t="s">
        <v>524</v>
      </c>
      <c r="Z60" t="s">
        <v>1</v>
      </c>
    </row>
    <row r="61" spans="1:26" x14ac:dyDescent="0.35">
      <c r="A61" t="s">
        <v>570</v>
      </c>
      <c r="B61" t="s">
        <v>571</v>
      </c>
      <c r="C61" s="75">
        <v>2020</v>
      </c>
      <c r="D61" s="75">
        <v>6</v>
      </c>
      <c r="E61" t="s">
        <v>0</v>
      </c>
      <c r="F61" t="s">
        <v>522</v>
      </c>
      <c r="G61" s="1">
        <v>43829</v>
      </c>
      <c r="H61" s="1">
        <v>43829</v>
      </c>
      <c r="I61" s="75">
        <v>36</v>
      </c>
      <c r="J61" t="s">
        <v>3</v>
      </c>
      <c r="K61" t="s">
        <v>7</v>
      </c>
      <c r="L61" t="s">
        <v>26</v>
      </c>
      <c r="M61" t="s">
        <v>15</v>
      </c>
      <c r="N61" t="s">
        <v>6</v>
      </c>
      <c r="O61"/>
      <c r="P61"/>
      <c r="Q61"/>
      <c r="R61"/>
      <c r="S61"/>
      <c r="T61"/>
      <c r="U61"/>
      <c r="V61"/>
      <c r="W61" s="79">
        <v>225.73</v>
      </c>
      <c r="X61" t="s">
        <v>523</v>
      </c>
      <c r="Y61" t="s">
        <v>521</v>
      </c>
      <c r="Z61" t="s">
        <v>1</v>
      </c>
    </row>
    <row r="62" spans="1:26" x14ac:dyDescent="0.35">
      <c r="A62" t="s">
        <v>570</v>
      </c>
      <c r="B62" t="s">
        <v>571</v>
      </c>
      <c r="C62" s="75">
        <v>2020</v>
      </c>
      <c r="D62" s="75">
        <v>6</v>
      </c>
      <c r="E62" t="s">
        <v>0</v>
      </c>
      <c r="F62" t="s">
        <v>522</v>
      </c>
      <c r="G62" s="1">
        <v>43829</v>
      </c>
      <c r="H62" s="1">
        <v>43829</v>
      </c>
      <c r="I62" s="75">
        <v>39</v>
      </c>
      <c r="J62" t="s">
        <v>3</v>
      </c>
      <c r="K62" t="s">
        <v>7</v>
      </c>
      <c r="L62" t="s">
        <v>47</v>
      </c>
      <c r="M62" t="s">
        <v>15</v>
      </c>
      <c r="N62" t="s">
        <v>6</v>
      </c>
      <c r="O62"/>
      <c r="P62"/>
      <c r="Q62"/>
      <c r="R62"/>
      <c r="S62"/>
      <c r="T62"/>
      <c r="U62"/>
      <c r="V62"/>
      <c r="W62" s="79">
        <v>2100</v>
      </c>
      <c r="X62" t="s">
        <v>649</v>
      </c>
      <c r="Y62" t="s">
        <v>595</v>
      </c>
      <c r="Z62" t="s">
        <v>1</v>
      </c>
    </row>
    <row r="63" spans="1:26" x14ac:dyDescent="0.35">
      <c r="A63" t="s">
        <v>570</v>
      </c>
      <c r="B63" t="s">
        <v>571</v>
      </c>
      <c r="C63" s="75">
        <v>2020</v>
      </c>
      <c r="D63" s="75">
        <v>7</v>
      </c>
      <c r="E63" t="s">
        <v>0</v>
      </c>
      <c r="F63" t="s">
        <v>72</v>
      </c>
      <c r="G63" s="1">
        <v>43837</v>
      </c>
      <c r="H63" s="1">
        <v>43837</v>
      </c>
      <c r="I63" s="75">
        <v>33</v>
      </c>
      <c r="J63" t="s">
        <v>3</v>
      </c>
      <c r="K63" t="s">
        <v>7</v>
      </c>
      <c r="L63" t="s">
        <v>45</v>
      </c>
      <c r="M63" t="s">
        <v>15</v>
      </c>
      <c r="N63" t="s">
        <v>6</v>
      </c>
      <c r="O63"/>
      <c r="P63"/>
      <c r="Q63"/>
      <c r="R63"/>
      <c r="S63"/>
      <c r="T63"/>
      <c r="U63"/>
      <c r="V63"/>
      <c r="W63" s="79">
        <v>191.67</v>
      </c>
      <c r="X63" t="s">
        <v>73</v>
      </c>
      <c r="Y63" t="s">
        <v>71</v>
      </c>
      <c r="Z63" t="s">
        <v>1</v>
      </c>
    </row>
    <row r="64" spans="1:26" x14ac:dyDescent="0.35">
      <c r="A64" t="s">
        <v>570</v>
      </c>
      <c r="B64" t="s">
        <v>571</v>
      </c>
      <c r="C64" s="75">
        <v>2020</v>
      </c>
      <c r="D64" s="75">
        <v>7</v>
      </c>
      <c r="E64" t="s">
        <v>0</v>
      </c>
      <c r="F64" t="s">
        <v>519</v>
      </c>
      <c r="G64" s="1">
        <v>43838</v>
      </c>
      <c r="H64" s="1">
        <v>43838</v>
      </c>
      <c r="I64" s="75">
        <v>17</v>
      </c>
      <c r="J64" t="s">
        <v>3</v>
      </c>
      <c r="K64" t="s">
        <v>7</v>
      </c>
      <c r="L64" t="s">
        <v>26</v>
      </c>
      <c r="M64" t="s">
        <v>15</v>
      </c>
      <c r="N64" t="s">
        <v>6</v>
      </c>
      <c r="O64"/>
      <c r="P64"/>
      <c r="Q64"/>
      <c r="R64"/>
      <c r="S64"/>
      <c r="T64"/>
      <c r="U64"/>
      <c r="V64"/>
      <c r="W64" s="79">
        <v>70.290000000000006</v>
      </c>
      <c r="X64" t="s">
        <v>520</v>
      </c>
      <c r="Y64" t="s">
        <v>518</v>
      </c>
      <c r="Z64" t="s">
        <v>1</v>
      </c>
    </row>
    <row r="65" spans="1:26" x14ac:dyDescent="0.35">
      <c r="A65" t="s">
        <v>570</v>
      </c>
      <c r="B65" t="s">
        <v>571</v>
      </c>
      <c r="C65" s="75">
        <v>2020</v>
      </c>
      <c r="D65" s="75">
        <v>7</v>
      </c>
      <c r="E65" t="s">
        <v>14</v>
      </c>
      <c r="F65" t="s">
        <v>17</v>
      </c>
      <c r="G65" s="1">
        <v>43840</v>
      </c>
      <c r="H65" s="1">
        <v>43845</v>
      </c>
      <c r="I65" s="75">
        <v>10</v>
      </c>
      <c r="J65" t="s">
        <v>3</v>
      </c>
      <c r="K65" t="s">
        <v>7</v>
      </c>
      <c r="L65" t="s">
        <v>50</v>
      </c>
      <c r="M65" t="s">
        <v>15</v>
      </c>
      <c r="N65" t="s">
        <v>6</v>
      </c>
      <c r="O65"/>
      <c r="P65"/>
      <c r="Q65"/>
      <c r="R65"/>
      <c r="S65"/>
      <c r="T65"/>
      <c r="U65"/>
      <c r="V65"/>
      <c r="W65" s="79">
        <v>267.60000000000002</v>
      </c>
      <c r="X65" t="s">
        <v>16</v>
      </c>
      <c r="Y65" t="s">
        <v>61</v>
      </c>
      <c r="Z65" t="s">
        <v>650</v>
      </c>
    </row>
    <row r="66" spans="1:26" x14ac:dyDescent="0.35">
      <c r="A66" t="s">
        <v>570</v>
      </c>
      <c r="B66" t="s">
        <v>571</v>
      </c>
      <c r="C66" s="75">
        <v>2020</v>
      </c>
      <c r="D66" s="75">
        <v>7</v>
      </c>
      <c r="E66" t="s">
        <v>14</v>
      </c>
      <c r="F66" t="s">
        <v>17</v>
      </c>
      <c r="G66" s="1">
        <v>43840</v>
      </c>
      <c r="H66" s="1">
        <v>43845</v>
      </c>
      <c r="I66" s="75">
        <v>11</v>
      </c>
      <c r="J66" t="s">
        <v>3</v>
      </c>
      <c r="K66" t="s">
        <v>7</v>
      </c>
      <c r="L66" t="s">
        <v>13</v>
      </c>
      <c r="M66" t="s">
        <v>15</v>
      </c>
      <c r="N66" t="s">
        <v>6</v>
      </c>
      <c r="O66"/>
      <c r="P66"/>
      <c r="Q66"/>
      <c r="R66"/>
      <c r="S66"/>
      <c r="T66"/>
      <c r="U66"/>
      <c r="V66"/>
      <c r="W66" s="79">
        <v>183.68</v>
      </c>
      <c r="X66" t="s">
        <v>16</v>
      </c>
      <c r="Y66" t="s">
        <v>18</v>
      </c>
      <c r="Z66" t="s">
        <v>650</v>
      </c>
    </row>
    <row r="67" spans="1:26" x14ac:dyDescent="0.35">
      <c r="A67" t="s">
        <v>570</v>
      </c>
      <c r="B67" t="s">
        <v>571</v>
      </c>
      <c r="C67" s="75">
        <v>2020</v>
      </c>
      <c r="D67" s="75">
        <v>7</v>
      </c>
      <c r="E67" t="s">
        <v>14</v>
      </c>
      <c r="F67" t="s">
        <v>17</v>
      </c>
      <c r="G67" s="1">
        <v>43840</v>
      </c>
      <c r="H67" s="1">
        <v>43845</v>
      </c>
      <c r="I67" s="75">
        <v>12</v>
      </c>
      <c r="J67" t="s">
        <v>3</v>
      </c>
      <c r="K67" t="s">
        <v>7</v>
      </c>
      <c r="L67" t="s">
        <v>36</v>
      </c>
      <c r="M67" t="s">
        <v>15</v>
      </c>
      <c r="N67" t="s">
        <v>6</v>
      </c>
      <c r="O67"/>
      <c r="P67"/>
      <c r="Q67"/>
      <c r="R67"/>
      <c r="S67"/>
      <c r="T67"/>
      <c r="U67"/>
      <c r="V67"/>
      <c r="W67" s="79">
        <v>277.60000000000002</v>
      </c>
      <c r="X67" t="s">
        <v>40</v>
      </c>
      <c r="Y67" t="s">
        <v>37</v>
      </c>
      <c r="Z67" t="s">
        <v>650</v>
      </c>
    </row>
    <row r="68" spans="1:26" x14ac:dyDescent="0.35">
      <c r="A68" t="s">
        <v>570</v>
      </c>
      <c r="B68" t="s">
        <v>571</v>
      </c>
      <c r="C68" s="75">
        <v>2020</v>
      </c>
      <c r="D68" s="75">
        <v>7</v>
      </c>
      <c r="E68" t="s">
        <v>14</v>
      </c>
      <c r="F68" t="s">
        <v>17</v>
      </c>
      <c r="G68" s="1">
        <v>43840</v>
      </c>
      <c r="H68" s="1">
        <v>43845</v>
      </c>
      <c r="I68" s="75">
        <v>18</v>
      </c>
      <c r="J68" t="s">
        <v>3</v>
      </c>
      <c r="K68" t="s">
        <v>7</v>
      </c>
      <c r="L68" t="s">
        <v>13</v>
      </c>
      <c r="M68" t="s">
        <v>15</v>
      </c>
      <c r="N68" t="s">
        <v>6</v>
      </c>
      <c r="O68"/>
      <c r="P68"/>
      <c r="Q68"/>
      <c r="R68"/>
      <c r="S68"/>
      <c r="T68"/>
      <c r="U68"/>
      <c r="V68"/>
      <c r="W68" s="79">
        <v>45.9</v>
      </c>
      <c r="X68" t="s">
        <v>19</v>
      </c>
      <c r="Y68" t="s">
        <v>18</v>
      </c>
      <c r="Z68" t="s">
        <v>650</v>
      </c>
    </row>
    <row r="69" spans="1:26" x14ac:dyDescent="0.35">
      <c r="A69" t="s">
        <v>570</v>
      </c>
      <c r="B69" t="s">
        <v>571</v>
      </c>
      <c r="C69" s="75">
        <v>2020</v>
      </c>
      <c r="D69" s="75">
        <v>7</v>
      </c>
      <c r="E69" t="s">
        <v>14</v>
      </c>
      <c r="F69" t="s">
        <v>17</v>
      </c>
      <c r="G69" s="1">
        <v>43840</v>
      </c>
      <c r="H69" s="1">
        <v>43845</v>
      </c>
      <c r="I69" s="75">
        <v>19</v>
      </c>
      <c r="J69" t="s">
        <v>3</v>
      </c>
      <c r="K69" t="s">
        <v>7</v>
      </c>
      <c r="L69" t="s">
        <v>36</v>
      </c>
      <c r="M69" t="s">
        <v>15</v>
      </c>
      <c r="N69" t="s">
        <v>6</v>
      </c>
      <c r="O69"/>
      <c r="P69"/>
      <c r="Q69"/>
      <c r="R69"/>
      <c r="S69"/>
      <c r="T69"/>
      <c r="U69"/>
      <c r="V69"/>
      <c r="W69" s="79">
        <v>1219.8</v>
      </c>
      <c r="X69" t="s">
        <v>39</v>
      </c>
      <c r="Y69" t="s">
        <v>37</v>
      </c>
      <c r="Z69" t="s">
        <v>650</v>
      </c>
    </row>
    <row r="70" spans="1:26" x14ac:dyDescent="0.35">
      <c r="A70" t="s">
        <v>570</v>
      </c>
      <c r="B70" t="s">
        <v>571</v>
      </c>
      <c r="C70" s="75">
        <v>2020</v>
      </c>
      <c r="D70" s="75">
        <v>7</v>
      </c>
      <c r="E70" t="s">
        <v>14</v>
      </c>
      <c r="F70" t="s">
        <v>17</v>
      </c>
      <c r="G70" s="1">
        <v>43840</v>
      </c>
      <c r="H70" s="1">
        <v>43845</v>
      </c>
      <c r="I70" s="75">
        <v>27</v>
      </c>
      <c r="J70" t="s">
        <v>3</v>
      </c>
      <c r="K70" t="s">
        <v>7</v>
      </c>
      <c r="L70" t="s">
        <v>49</v>
      </c>
      <c r="M70" t="s">
        <v>15</v>
      </c>
      <c r="N70" t="s">
        <v>6</v>
      </c>
      <c r="O70"/>
      <c r="P70"/>
      <c r="Q70"/>
      <c r="R70"/>
      <c r="S70"/>
      <c r="T70"/>
      <c r="U70"/>
      <c r="V70"/>
      <c r="W70" s="79">
        <v>649.79999999999995</v>
      </c>
      <c r="X70" t="s">
        <v>57</v>
      </c>
      <c r="Y70" t="s">
        <v>56</v>
      </c>
      <c r="Z70" t="s">
        <v>650</v>
      </c>
    </row>
    <row r="71" spans="1:26" x14ac:dyDescent="0.35">
      <c r="A71" t="s">
        <v>570</v>
      </c>
      <c r="B71" t="s">
        <v>571</v>
      </c>
      <c r="C71" s="75">
        <v>2020</v>
      </c>
      <c r="D71" s="75">
        <v>7</v>
      </c>
      <c r="E71" t="s">
        <v>14</v>
      </c>
      <c r="F71" t="s">
        <v>17</v>
      </c>
      <c r="G71" s="1">
        <v>43840</v>
      </c>
      <c r="H71" s="1">
        <v>43845</v>
      </c>
      <c r="I71" s="75">
        <v>31</v>
      </c>
      <c r="J71" t="s">
        <v>3</v>
      </c>
      <c r="K71" t="s">
        <v>7</v>
      </c>
      <c r="L71" t="s">
        <v>13</v>
      </c>
      <c r="M71" t="s">
        <v>15</v>
      </c>
      <c r="N71" t="s">
        <v>6</v>
      </c>
      <c r="O71"/>
      <c r="P71"/>
      <c r="Q71"/>
      <c r="R71"/>
      <c r="S71"/>
      <c r="T71"/>
      <c r="U71"/>
      <c r="V71"/>
      <c r="W71" s="79">
        <v>722.5</v>
      </c>
      <c r="X71" t="s">
        <v>20</v>
      </c>
      <c r="Y71" t="s">
        <v>18</v>
      </c>
      <c r="Z71" t="s">
        <v>650</v>
      </c>
    </row>
    <row r="72" spans="1:26" x14ac:dyDescent="0.35">
      <c r="A72" t="s">
        <v>570</v>
      </c>
      <c r="B72" t="s">
        <v>571</v>
      </c>
      <c r="C72" s="75">
        <v>2020</v>
      </c>
      <c r="D72" s="75">
        <v>7</v>
      </c>
      <c r="E72" t="s">
        <v>14</v>
      </c>
      <c r="F72" t="s">
        <v>17</v>
      </c>
      <c r="G72" s="1">
        <v>43840</v>
      </c>
      <c r="H72" s="1">
        <v>43845</v>
      </c>
      <c r="I72" s="75">
        <v>36</v>
      </c>
      <c r="J72" t="s">
        <v>3</v>
      </c>
      <c r="K72" t="s">
        <v>7</v>
      </c>
      <c r="L72" t="s">
        <v>52</v>
      </c>
      <c r="M72" t="s">
        <v>15</v>
      </c>
      <c r="N72" t="s">
        <v>6</v>
      </c>
      <c r="O72"/>
      <c r="P72"/>
      <c r="Q72"/>
      <c r="R72"/>
      <c r="S72"/>
      <c r="T72"/>
      <c r="U72"/>
      <c r="V72"/>
      <c r="W72" s="79">
        <v>-97</v>
      </c>
      <c r="X72" t="s">
        <v>60</v>
      </c>
      <c r="Y72" t="s">
        <v>58</v>
      </c>
      <c r="Z72" t="s">
        <v>650</v>
      </c>
    </row>
    <row r="73" spans="1:26" x14ac:dyDescent="0.35">
      <c r="A73" t="s">
        <v>570</v>
      </c>
      <c r="B73" t="s">
        <v>571</v>
      </c>
      <c r="C73" s="75">
        <v>2020</v>
      </c>
      <c r="D73" s="75">
        <v>7</v>
      </c>
      <c r="E73" t="s">
        <v>14</v>
      </c>
      <c r="F73" t="s">
        <v>17</v>
      </c>
      <c r="G73" s="1">
        <v>43840</v>
      </c>
      <c r="H73" s="1">
        <v>43845</v>
      </c>
      <c r="I73" s="75">
        <v>107</v>
      </c>
      <c r="J73" t="s">
        <v>3</v>
      </c>
      <c r="K73" t="s">
        <v>7</v>
      </c>
      <c r="L73" t="s">
        <v>52</v>
      </c>
      <c r="M73" t="s">
        <v>15</v>
      </c>
      <c r="N73" t="s">
        <v>6</v>
      </c>
      <c r="O73"/>
      <c r="P73"/>
      <c r="Q73"/>
      <c r="R73"/>
      <c r="S73"/>
      <c r="T73"/>
      <c r="U73"/>
      <c r="V73"/>
      <c r="W73" s="79">
        <v>1030</v>
      </c>
      <c r="X73" t="s">
        <v>59</v>
      </c>
      <c r="Y73" t="s">
        <v>58</v>
      </c>
      <c r="Z73" t="s">
        <v>650</v>
      </c>
    </row>
    <row r="74" spans="1:26" x14ac:dyDescent="0.35">
      <c r="A74" t="s">
        <v>570</v>
      </c>
      <c r="B74" t="s">
        <v>571</v>
      </c>
      <c r="C74" s="75">
        <v>2020</v>
      </c>
      <c r="D74" s="75">
        <v>7</v>
      </c>
      <c r="E74" t="s">
        <v>0</v>
      </c>
      <c r="F74" t="s">
        <v>11</v>
      </c>
      <c r="G74" s="1">
        <v>43843</v>
      </c>
      <c r="H74" s="1">
        <v>43843</v>
      </c>
      <c r="I74" s="75">
        <v>42</v>
      </c>
      <c r="J74" t="s">
        <v>3</v>
      </c>
      <c r="K74" t="s">
        <v>7</v>
      </c>
      <c r="L74" t="s">
        <v>2</v>
      </c>
      <c r="M74" t="s">
        <v>9</v>
      </c>
      <c r="N74" t="s">
        <v>6</v>
      </c>
      <c r="O74"/>
      <c r="P74"/>
      <c r="Q74"/>
      <c r="R74"/>
      <c r="S74"/>
      <c r="T74"/>
      <c r="U74"/>
      <c r="V74"/>
      <c r="W74" s="79">
        <v>64108.3</v>
      </c>
      <c r="X74" t="s">
        <v>12</v>
      </c>
      <c r="Y74" t="s">
        <v>10</v>
      </c>
      <c r="Z74" t="s">
        <v>1</v>
      </c>
    </row>
    <row r="75" spans="1:26" x14ac:dyDescent="0.35">
      <c r="A75" t="s">
        <v>570</v>
      </c>
      <c r="B75" t="s">
        <v>571</v>
      </c>
      <c r="C75" s="75">
        <v>2020</v>
      </c>
      <c r="D75" s="75">
        <v>7</v>
      </c>
      <c r="E75" t="s">
        <v>0</v>
      </c>
      <c r="F75" t="s">
        <v>34</v>
      </c>
      <c r="G75" s="1">
        <v>43844</v>
      </c>
      <c r="H75" s="1">
        <v>43844</v>
      </c>
      <c r="I75" s="75">
        <v>34</v>
      </c>
      <c r="J75" t="s">
        <v>3</v>
      </c>
      <c r="K75" t="s">
        <v>7</v>
      </c>
      <c r="L75" t="s">
        <v>26</v>
      </c>
      <c r="M75" t="s">
        <v>15</v>
      </c>
      <c r="N75" t="s">
        <v>6</v>
      </c>
      <c r="O75"/>
      <c r="P75"/>
      <c r="Q75"/>
      <c r="R75"/>
      <c r="S75"/>
      <c r="T75"/>
      <c r="U75"/>
      <c r="V75"/>
      <c r="W75" s="79">
        <v>11280.67</v>
      </c>
      <c r="X75" t="s">
        <v>35</v>
      </c>
      <c r="Y75" t="s">
        <v>33</v>
      </c>
      <c r="Z75" t="s">
        <v>1</v>
      </c>
    </row>
    <row r="76" spans="1:26" x14ac:dyDescent="0.35">
      <c r="A76" t="s">
        <v>570</v>
      </c>
      <c r="B76" t="s">
        <v>571</v>
      </c>
      <c r="C76" s="75">
        <v>2020</v>
      </c>
      <c r="D76" s="75">
        <v>7</v>
      </c>
      <c r="E76" t="s">
        <v>14</v>
      </c>
      <c r="F76" t="s">
        <v>651</v>
      </c>
      <c r="G76" s="1">
        <v>43861</v>
      </c>
      <c r="H76" s="1">
        <v>43868</v>
      </c>
      <c r="I76" s="75">
        <v>1</v>
      </c>
      <c r="J76" t="s">
        <v>3</v>
      </c>
      <c r="K76" t="s">
        <v>7</v>
      </c>
      <c r="L76" t="s">
        <v>43</v>
      </c>
      <c r="M76" t="s">
        <v>15</v>
      </c>
      <c r="N76" t="s">
        <v>6</v>
      </c>
      <c r="O76"/>
      <c r="P76"/>
      <c r="Q76"/>
      <c r="R76"/>
      <c r="S76"/>
      <c r="T76"/>
      <c r="U76"/>
      <c r="V76"/>
      <c r="W76" s="79">
        <v>-540</v>
      </c>
      <c r="X76"/>
      <c r="Y76" t="s">
        <v>23</v>
      </c>
      <c r="Z76" t="s">
        <v>652</v>
      </c>
    </row>
    <row r="77" spans="1:26" x14ac:dyDescent="0.35">
      <c r="A77" t="s">
        <v>570</v>
      </c>
      <c r="B77" t="s">
        <v>571</v>
      </c>
      <c r="C77" s="75">
        <v>2020</v>
      </c>
      <c r="D77" s="75">
        <v>7</v>
      </c>
      <c r="E77" t="s">
        <v>14</v>
      </c>
      <c r="F77" t="s">
        <v>543</v>
      </c>
      <c r="G77" s="1">
        <v>43861</v>
      </c>
      <c r="H77" s="1">
        <v>43868</v>
      </c>
      <c r="I77" s="75">
        <v>1</v>
      </c>
      <c r="J77" t="s">
        <v>3</v>
      </c>
      <c r="K77" t="s">
        <v>7</v>
      </c>
      <c r="L77" t="s">
        <v>26</v>
      </c>
      <c r="M77" t="s">
        <v>15</v>
      </c>
      <c r="N77" t="s">
        <v>6</v>
      </c>
      <c r="O77"/>
      <c r="P77"/>
      <c r="Q77"/>
      <c r="R77"/>
      <c r="S77"/>
      <c r="T77"/>
      <c r="U77"/>
      <c r="V77"/>
      <c r="W77" s="79">
        <v>-36235.67</v>
      </c>
      <c r="X77"/>
      <c r="Y77" t="s">
        <v>23</v>
      </c>
      <c r="Z77" t="s">
        <v>653</v>
      </c>
    </row>
    <row r="78" spans="1:26" x14ac:dyDescent="0.35">
      <c r="A78" t="s">
        <v>570</v>
      </c>
      <c r="B78" t="s">
        <v>571</v>
      </c>
      <c r="C78" s="75">
        <v>2020</v>
      </c>
      <c r="D78" s="75">
        <v>7</v>
      </c>
      <c r="E78" t="s">
        <v>14</v>
      </c>
      <c r="F78" t="s">
        <v>654</v>
      </c>
      <c r="G78" s="1">
        <v>43861</v>
      </c>
      <c r="H78" s="1">
        <v>43868</v>
      </c>
      <c r="I78" s="75">
        <v>1</v>
      </c>
      <c r="J78" t="s">
        <v>3</v>
      </c>
      <c r="K78" t="s">
        <v>7</v>
      </c>
      <c r="L78" t="s">
        <v>44</v>
      </c>
      <c r="M78" t="s">
        <v>15</v>
      </c>
      <c r="N78" t="s">
        <v>6</v>
      </c>
      <c r="O78"/>
      <c r="P78"/>
      <c r="Q78"/>
      <c r="R78"/>
      <c r="S78"/>
      <c r="T78"/>
      <c r="U78"/>
      <c r="V78"/>
      <c r="W78" s="79">
        <v>-970</v>
      </c>
      <c r="X78"/>
      <c r="Y78" t="s">
        <v>23</v>
      </c>
      <c r="Z78" t="s">
        <v>655</v>
      </c>
    </row>
    <row r="79" spans="1:26" x14ac:dyDescent="0.35">
      <c r="A79" t="s">
        <v>570</v>
      </c>
      <c r="B79" t="s">
        <v>571</v>
      </c>
      <c r="C79" s="75">
        <v>2020</v>
      </c>
      <c r="D79" s="75">
        <v>7</v>
      </c>
      <c r="E79" t="s">
        <v>14</v>
      </c>
      <c r="F79" t="s">
        <v>656</v>
      </c>
      <c r="G79" s="1">
        <v>43861</v>
      </c>
      <c r="H79" s="1">
        <v>43868</v>
      </c>
      <c r="I79" s="75">
        <v>1</v>
      </c>
      <c r="J79" t="s">
        <v>3</v>
      </c>
      <c r="K79" t="s">
        <v>7</v>
      </c>
      <c r="L79" t="s">
        <v>45</v>
      </c>
      <c r="M79" t="s">
        <v>15</v>
      </c>
      <c r="N79" t="s">
        <v>6</v>
      </c>
      <c r="O79"/>
      <c r="P79"/>
      <c r="Q79"/>
      <c r="R79"/>
      <c r="S79"/>
      <c r="T79"/>
      <c r="U79"/>
      <c r="V79"/>
      <c r="W79" s="79">
        <v>-383.34</v>
      </c>
      <c r="X79"/>
      <c r="Y79" t="s">
        <v>23</v>
      </c>
      <c r="Z79" t="s">
        <v>657</v>
      </c>
    </row>
    <row r="80" spans="1:26" x14ac:dyDescent="0.35">
      <c r="A80" t="s">
        <v>570</v>
      </c>
      <c r="B80" t="s">
        <v>571</v>
      </c>
      <c r="C80" s="75">
        <v>2020</v>
      </c>
      <c r="D80" s="75">
        <v>7</v>
      </c>
      <c r="E80" t="s">
        <v>14</v>
      </c>
      <c r="F80" t="s">
        <v>656</v>
      </c>
      <c r="G80" s="1">
        <v>43861</v>
      </c>
      <c r="H80" s="1">
        <v>43868</v>
      </c>
      <c r="I80" s="75">
        <v>202</v>
      </c>
      <c r="J80" t="s">
        <v>3</v>
      </c>
      <c r="K80" t="s">
        <v>74</v>
      </c>
      <c r="L80" t="s">
        <v>45</v>
      </c>
      <c r="M80" t="s">
        <v>15</v>
      </c>
      <c r="N80" t="s">
        <v>6</v>
      </c>
      <c r="O80"/>
      <c r="P80"/>
      <c r="Q80"/>
      <c r="R80"/>
      <c r="S80"/>
      <c r="T80"/>
      <c r="U80"/>
      <c r="V80"/>
      <c r="W80" s="79">
        <v>-191.67</v>
      </c>
      <c r="X80"/>
      <c r="Y80" t="s">
        <v>23</v>
      </c>
      <c r="Z80" t="s">
        <v>657</v>
      </c>
    </row>
    <row r="81" spans="1:26" x14ac:dyDescent="0.35">
      <c r="A81" t="s">
        <v>570</v>
      </c>
      <c r="B81" t="s">
        <v>571</v>
      </c>
      <c r="C81" s="75">
        <v>2020</v>
      </c>
      <c r="D81" s="75">
        <v>7</v>
      </c>
      <c r="E81" t="s">
        <v>14</v>
      </c>
      <c r="F81" t="s">
        <v>658</v>
      </c>
      <c r="G81" s="1">
        <v>43861</v>
      </c>
      <c r="H81" s="1">
        <v>43868</v>
      </c>
      <c r="I81" s="75">
        <v>1</v>
      </c>
      <c r="J81" t="s">
        <v>3</v>
      </c>
      <c r="K81" t="s">
        <v>7</v>
      </c>
      <c r="L81" t="s">
        <v>46</v>
      </c>
      <c r="M81" t="s">
        <v>15</v>
      </c>
      <c r="N81" t="s">
        <v>6</v>
      </c>
      <c r="O81"/>
      <c r="P81"/>
      <c r="Q81"/>
      <c r="R81"/>
      <c r="S81"/>
      <c r="T81"/>
      <c r="U81"/>
      <c r="V81"/>
      <c r="W81" s="79">
        <v>-923.75</v>
      </c>
      <c r="X81"/>
      <c r="Y81" t="s">
        <v>23</v>
      </c>
      <c r="Z81" t="s">
        <v>659</v>
      </c>
    </row>
    <row r="82" spans="1:26" x14ac:dyDescent="0.35">
      <c r="A82" t="s">
        <v>570</v>
      </c>
      <c r="B82" t="s">
        <v>571</v>
      </c>
      <c r="C82" s="75">
        <v>2020</v>
      </c>
      <c r="D82" s="75">
        <v>7</v>
      </c>
      <c r="E82" t="s">
        <v>14</v>
      </c>
      <c r="F82" t="s">
        <v>660</v>
      </c>
      <c r="G82" s="1">
        <v>43861</v>
      </c>
      <c r="H82" s="1">
        <v>43868</v>
      </c>
      <c r="I82" s="75">
        <v>1</v>
      </c>
      <c r="J82" t="s">
        <v>3</v>
      </c>
      <c r="K82" t="s">
        <v>7</v>
      </c>
      <c r="L82" t="s">
        <v>47</v>
      </c>
      <c r="M82" t="s">
        <v>15</v>
      </c>
      <c r="N82" t="s">
        <v>6</v>
      </c>
      <c r="O82"/>
      <c r="P82"/>
      <c r="Q82"/>
      <c r="R82"/>
      <c r="S82"/>
      <c r="T82"/>
      <c r="U82"/>
      <c r="V82"/>
      <c r="W82" s="79">
        <v>-2100</v>
      </c>
      <c r="X82"/>
      <c r="Y82" t="s">
        <v>23</v>
      </c>
      <c r="Z82" t="s">
        <v>661</v>
      </c>
    </row>
    <row r="83" spans="1:26" x14ac:dyDescent="0.35">
      <c r="A83" t="s">
        <v>570</v>
      </c>
      <c r="B83" t="s">
        <v>571</v>
      </c>
      <c r="C83" s="75">
        <v>2020</v>
      </c>
      <c r="D83" s="75">
        <v>7</v>
      </c>
      <c r="E83" t="s">
        <v>14</v>
      </c>
      <c r="F83" t="s">
        <v>77</v>
      </c>
      <c r="G83" s="1">
        <v>43861</v>
      </c>
      <c r="H83" s="1">
        <v>43868</v>
      </c>
      <c r="I83" s="75">
        <v>1</v>
      </c>
      <c r="J83" t="s">
        <v>3</v>
      </c>
      <c r="K83" t="s">
        <v>7</v>
      </c>
      <c r="L83" t="s">
        <v>2</v>
      </c>
      <c r="M83" t="s">
        <v>9</v>
      </c>
      <c r="N83" t="s">
        <v>6</v>
      </c>
      <c r="O83"/>
      <c r="P83"/>
      <c r="Q83"/>
      <c r="R83"/>
      <c r="S83"/>
      <c r="T83"/>
      <c r="U83"/>
      <c r="V83"/>
      <c r="W83" s="79">
        <v>-74040.08</v>
      </c>
      <c r="X83"/>
      <c r="Y83" t="s">
        <v>23</v>
      </c>
      <c r="Z83" t="s">
        <v>662</v>
      </c>
    </row>
    <row r="84" spans="1:26" x14ac:dyDescent="0.35">
      <c r="A84" t="s">
        <v>570</v>
      </c>
      <c r="B84" t="s">
        <v>571</v>
      </c>
      <c r="C84" s="75">
        <v>2020</v>
      </c>
      <c r="D84" s="75">
        <v>7</v>
      </c>
      <c r="E84" t="s">
        <v>14</v>
      </c>
      <c r="F84" t="s">
        <v>77</v>
      </c>
      <c r="G84" s="1">
        <v>43861</v>
      </c>
      <c r="H84" s="1">
        <v>43868</v>
      </c>
      <c r="I84" s="75">
        <v>202</v>
      </c>
      <c r="J84" t="s">
        <v>3</v>
      </c>
      <c r="K84" t="s">
        <v>74</v>
      </c>
      <c r="L84" t="s">
        <v>2</v>
      </c>
      <c r="M84" t="s">
        <v>9</v>
      </c>
      <c r="N84" t="s">
        <v>6</v>
      </c>
      <c r="O84"/>
      <c r="P84"/>
      <c r="Q84"/>
      <c r="R84"/>
      <c r="S84"/>
      <c r="T84"/>
      <c r="U84"/>
      <c r="V84"/>
      <c r="W84" s="79">
        <v>-63252.09</v>
      </c>
      <c r="X84"/>
      <c r="Y84" t="s">
        <v>23</v>
      </c>
      <c r="Z84" t="s">
        <v>662</v>
      </c>
    </row>
    <row r="85" spans="1:26" x14ac:dyDescent="0.35">
      <c r="A85" t="s">
        <v>570</v>
      </c>
      <c r="B85" t="s">
        <v>571</v>
      </c>
      <c r="C85" s="75">
        <v>2020</v>
      </c>
      <c r="D85" s="75">
        <v>7</v>
      </c>
      <c r="E85" t="s">
        <v>14</v>
      </c>
      <c r="F85" t="s">
        <v>663</v>
      </c>
      <c r="G85" s="1">
        <v>43861</v>
      </c>
      <c r="H85" s="1">
        <v>43868</v>
      </c>
      <c r="I85" s="75">
        <v>1</v>
      </c>
      <c r="J85" t="s">
        <v>3</v>
      </c>
      <c r="K85" t="s">
        <v>7</v>
      </c>
      <c r="L85" t="s">
        <v>13</v>
      </c>
      <c r="M85" t="s">
        <v>15</v>
      </c>
      <c r="N85" t="s">
        <v>6</v>
      </c>
      <c r="O85"/>
      <c r="P85"/>
      <c r="Q85"/>
      <c r="R85"/>
      <c r="S85"/>
      <c r="T85"/>
      <c r="U85"/>
      <c r="V85"/>
      <c r="W85" s="79">
        <v>-70.239999999999995</v>
      </c>
      <c r="X85"/>
      <c r="Y85" t="s">
        <v>23</v>
      </c>
      <c r="Z85" t="s">
        <v>664</v>
      </c>
    </row>
    <row r="86" spans="1:26" x14ac:dyDescent="0.35">
      <c r="A86" t="s">
        <v>570</v>
      </c>
      <c r="B86" t="s">
        <v>571</v>
      </c>
      <c r="C86" s="75">
        <v>2020</v>
      </c>
      <c r="D86" s="75">
        <v>7</v>
      </c>
      <c r="E86" t="s">
        <v>14</v>
      </c>
      <c r="F86" t="s">
        <v>663</v>
      </c>
      <c r="G86" s="1">
        <v>43861</v>
      </c>
      <c r="H86" s="1">
        <v>43868</v>
      </c>
      <c r="I86" s="75">
        <v>202</v>
      </c>
      <c r="J86" t="s">
        <v>3</v>
      </c>
      <c r="K86" t="s">
        <v>7</v>
      </c>
      <c r="L86" t="s">
        <v>13</v>
      </c>
      <c r="M86" t="s">
        <v>9</v>
      </c>
      <c r="N86" t="s">
        <v>6</v>
      </c>
      <c r="O86"/>
      <c r="P86"/>
      <c r="Q86"/>
      <c r="R86"/>
      <c r="S86"/>
      <c r="T86"/>
      <c r="U86"/>
      <c r="V86"/>
      <c r="W86" s="79">
        <v>-401.2</v>
      </c>
      <c r="X86"/>
      <c r="Y86" t="s">
        <v>23</v>
      </c>
      <c r="Z86" t="s">
        <v>664</v>
      </c>
    </row>
    <row r="87" spans="1:26" x14ac:dyDescent="0.35">
      <c r="A87" t="s">
        <v>570</v>
      </c>
      <c r="B87" t="s">
        <v>571</v>
      </c>
      <c r="C87" s="75">
        <v>2020</v>
      </c>
      <c r="D87" s="75">
        <v>7</v>
      </c>
      <c r="E87" t="s">
        <v>14</v>
      </c>
      <c r="F87" t="s">
        <v>665</v>
      </c>
      <c r="G87" s="1">
        <v>43861</v>
      </c>
      <c r="H87" s="1">
        <v>43868</v>
      </c>
      <c r="I87" s="75">
        <v>1</v>
      </c>
      <c r="J87" t="s">
        <v>3</v>
      </c>
      <c r="K87" t="s">
        <v>7</v>
      </c>
      <c r="L87" t="s">
        <v>36</v>
      </c>
      <c r="M87" t="s">
        <v>15</v>
      </c>
      <c r="N87" t="s">
        <v>6</v>
      </c>
      <c r="O87"/>
      <c r="P87"/>
      <c r="Q87"/>
      <c r="R87"/>
      <c r="S87"/>
      <c r="T87"/>
      <c r="U87"/>
      <c r="V87"/>
      <c r="W87" s="79">
        <v>-998.52</v>
      </c>
      <c r="X87"/>
      <c r="Y87" t="s">
        <v>23</v>
      </c>
      <c r="Z87" t="s">
        <v>666</v>
      </c>
    </row>
    <row r="88" spans="1:26" x14ac:dyDescent="0.35">
      <c r="A88" t="s">
        <v>570</v>
      </c>
      <c r="B88" t="s">
        <v>571</v>
      </c>
      <c r="C88" s="75">
        <v>2020</v>
      </c>
      <c r="D88" s="75">
        <v>7</v>
      </c>
      <c r="E88" t="s">
        <v>14</v>
      </c>
      <c r="F88" t="s">
        <v>667</v>
      </c>
      <c r="G88" s="1">
        <v>43861</v>
      </c>
      <c r="H88" s="1">
        <v>43868</v>
      </c>
      <c r="I88" s="75">
        <v>1</v>
      </c>
      <c r="J88" t="s">
        <v>3</v>
      </c>
      <c r="K88" t="s">
        <v>7</v>
      </c>
      <c r="L88" t="s">
        <v>54</v>
      </c>
      <c r="M88" t="s">
        <v>15</v>
      </c>
      <c r="N88" t="s">
        <v>6</v>
      </c>
      <c r="O88"/>
      <c r="P88"/>
      <c r="Q88"/>
      <c r="R88"/>
      <c r="S88"/>
      <c r="T88"/>
      <c r="U88"/>
      <c r="V88"/>
      <c r="W88" s="79">
        <v>-16981.07</v>
      </c>
      <c r="X88"/>
      <c r="Y88" t="s">
        <v>23</v>
      </c>
      <c r="Z88" t="s">
        <v>668</v>
      </c>
    </row>
    <row r="89" spans="1:26" x14ac:dyDescent="0.35">
      <c r="A89" t="s">
        <v>570</v>
      </c>
      <c r="B89" t="s">
        <v>571</v>
      </c>
      <c r="C89" s="75">
        <v>2020</v>
      </c>
      <c r="D89" s="75">
        <v>8</v>
      </c>
      <c r="E89" t="s">
        <v>14</v>
      </c>
      <c r="F89" t="s">
        <v>22</v>
      </c>
      <c r="G89" s="1">
        <v>43864</v>
      </c>
      <c r="H89" s="1">
        <v>43867</v>
      </c>
      <c r="I89" s="75">
        <v>50</v>
      </c>
      <c r="J89" t="s">
        <v>3</v>
      </c>
      <c r="K89" t="s">
        <v>7</v>
      </c>
      <c r="L89" t="s">
        <v>46</v>
      </c>
      <c r="M89" t="s">
        <v>15</v>
      </c>
      <c r="N89" t="s">
        <v>6</v>
      </c>
      <c r="O89"/>
      <c r="P89"/>
      <c r="Q89"/>
      <c r="R89"/>
      <c r="S89"/>
      <c r="T89"/>
      <c r="U89"/>
      <c r="V89"/>
      <c r="W89" s="79">
        <v>150</v>
      </c>
      <c r="X89" t="s">
        <v>76</v>
      </c>
      <c r="Y89" t="s">
        <v>75</v>
      </c>
      <c r="Z89" t="s">
        <v>669</v>
      </c>
    </row>
    <row r="90" spans="1:26" x14ac:dyDescent="0.35">
      <c r="A90" t="s">
        <v>570</v>
      </c>
      <c r="B90" t="s">
        <v>571</v>
      </c>
      <c r="C90" s="75">
        <v>2020</v>
      </c>
      <c r="D90" s="75">
        <v>8</v>
      </c>
      <c r="E90" t="s">
        <v>14</v>
      </c>
      <c r="F90" t="s">
        <v>22</v>
      </c>
      <c r="G90" s="1">
        <v>43864</v>
      </c>
      <c r="H90" s="1">
        <v>43867</v>
      </c>
      <c r="I90" s="75">
        <v>88</v>
      </c>
      <c r="J90" t="s">
        <v>3</v>
      </c>
      <c r="K90" t="s">
        <v>7</v>
      </c>
      <c r="L90" t="s">
        <v>13</v>
      </c>
      <c r="M90" t="s">
        <v>15</v>
      </c>
      <c r="N90" t="s">
        <v>6</v>
      </c>
      <c r="O90"/>
      <c r="P90"/>
      <c r="Q90"/>
      <c r="R90"/>
      <c r="S90"/>
      <c r="T90"/>
      <c r="U90"/>
      <c r="V90"/>
      <c r="W90" s="79">
        <v>241.19</v>
      </c>
      <c r="X90" t="s">
        <v>21</v>
      </c>
      <c r="Y90" t="s">
        <v>18</v>
      </c>
      <c r="Z90" t="s">
        <v>669</v>
      </c>
    </row>
    <row r="91" spans="1:26" x14ac:dyDescent="0.35">
      <c r="A91" t="s">
        <v>570</v>
      </c>
      <c r="B91" t="s">
        <v>571</v>
      </c>
      <c r="C91" s="75">
        <v>2020</v>
      </c>
      <c r="D91" s="75">
        <v>8</v>
      </c>
      <c r="E91" t="s">
        <v>0</v>
      </c>
      <c r="F91" t="s">
        <v>69</v>
      </c>
      <c r="G91" s="1">
        <v>43864</v>
      </c>
      <c r="H91" s="1">
        <v>43864</v>
      </c>
      <c r="I91" s="75">
        <v>28</v>
      </c>
      <c r="J91" t="s">
        <v>3</v>
      </c>
      <c r="K91" t="s">
        <v>7</v>
      </c>
      <c r="L91" t="s">
        <v>45</v>
      </c>
      <c r="M91" t="s">
        <v>15</v>
      </c>
      <c r="N91" t="s">
        <v>6</v>
      </c>
      <c r="O91"/>
      <c r="P91"/>
      <c r="Q91"/>
      <c r="R91"/>
      <c r="S91"/>
      <c r="T91"/>
      <c r="U91"/>
      <c r="V91"/>
      <c r="W91" s="79">
        <v>191.67</v>
      </c>
      <c r="X91" t="s">
        <v>70</v>
      </c>
      <c r="Y91" t="s">
        <v>68</v>
      </c>
      <c r="Z91" t="s">
        <v>1</v>
      </c>
    </row>
    <row r="92" spans="1:26" x14ac:dyDescent="0.35">
      <c r="A92" t="s">
        <v>570</v>
      </c>
      <c r="B92" t="s">
        <v>571</v>
      </c>
      <c r="C92" s="75">
        <v>2020</v>
      </c>
      <c r="D92" s="75">
        <v>8</v>
      </c>
      <c r="E92" t="s">
        <v>0</v>
      </c>
      <c r="F92" t="s">
        <v>63</v>
      </c>
      <c r="G92" s="1">
        <v>43875</v>
      </c>
      <c r="H92" s="1">
        <v>43875</v>
      </c>
      <c r="I92" s="75">
        <v>102</v>
      </c>
      <c r="J92" t="s">
        <v>3</v>
      </c>
      <c r="K92" t="s">
        <v>7</v>
      </c>
      <c r="L92" t="s">
        <v>54</v>
      </c>
      <c r="M92" t="s">
        <v>15</v>
      </c>
      <c r="N92" t="s">
        <v>6</v>
      </c>
      <c r="O92"/>
      <c r="P92"/>
      <c r="Q92"/>
      <c r="R92"/>
      <c r="S92"/>
      <c r="T92"/>
      <c r="U92"/>
      <c r="V92"/>
      <c r="W92" s="79">
        <v>23.48</v>
      </c>
      <c r="X92" t="s">
        <v>64</v>
      </c>
      <c r="Y92" t="s">
        <v>62</v>
      </c>
      <c r="Z92" t="s">
        <v>1</v>
      </c>
    </row>
    <row r="93" spans="1:26" x14ac:dyDescent="0.35">
      <c r="A93" t="s">
        <v>570</v>
      </c>
      <c r="B93" t="s">
        <v>571</v>
      </c>
      <c r="C93" s="75">
        <v>2020</v>
      </c>
      <c r="D93" s="75">
        <v>8</v>
      </c>
      <c r="E93" t="s">
        <v>14</v>
      </c>
      <c r="F93" t="s">
        <v>25</v>
      </c>
      <c r="G93" s="1">
        <v>43879</v>
      </c>
      <c r="H93" s="1">
        <v>43885</v>
      </c>
      <c r="I93" s="75">
        <v>28</v>
      </c>
      <c r="J93" t="s">
        <v>3</v>
      </c>
      <c r="K93" t="s">
        <v>7</v>
      </c>
      <c r="L93" t="s">
        <v>13</v>
      </c>
      <c r="M93" t="s">
        <v>15</v>
      </c>
      <c r="N93" t="s">
        <v>6</v>
      </c>
      <c r="O93"/>
      <c r="P93"/>
      <c r="Q93"/>
      <c r="R93"/>
      <c r="S93"/>
      <c r="T93"/>
      <c r="U93"/>
      <c r="V93"/>
      <c r="W93" s="79">
        <v>105.15</v>
      </c>
      <c r="X93" t="s">
        <v>24</v>
      </c>
      <c r="Y93" t="s">
        <v>18</v>
      </c>
      <c r="Z93" t="s">
        <v>670</v>
      </c>
    </row>
    <row r="94" spans="1:26" x14ac:dyDescent="0.35">
      <c r="A94" t="s">
        <v>570</v>
      </c>
      <c r="B94" t="s">
        <v>571</v>
      </c>
      <c r="C94" s="75">
        <v>2020</v>
      </c>
      <c r="D94" s="75">
        <v>8</v>
      </c>
      <c r="E94" t="s">
        <v>14</v>
      </c>
      <c r="F94" t="s">
        <v>25</v>
      </c>
      <c r="G94" s="1">
        <v>43879</v>
      </c>
      <c r="H94" s="1">
        <v>43885</v>
      </c>
      <c r="I94" s="75">
        <v>34</v>
      </c>
      <c r="J94" t="s">
        <v>3</v>
      </c>
      <c r="K94" t="s">
        <v>7</v>
      </c>
      <c r="L94" t="s">
        <v>36</v>
      </c>
      <c r="M94" t="s">
        <v>15</v>
      </c>
      <c r="N94" t="s">
        <v>6</v>
      </c>
      <c r="O94"/>
      <c r="P94"/>
      <c r="Q94"/>
      <c r="R94"/>
      <c r="S94"/>
      <c r="T94"/>
      <c r="U94"/>
      <c r="V94"/>
      <c r="W94" s="79">
        <v>1219.8</v>
      </c>
      <c r="X94" t="s">
        <v>38</v>
      </c>
      <c r="Y94" t="s">
        <v>37</v>
      </c>
      <c r="Z94" t="s">
        <v>670</v>
      </c>
    </row>
    <row r="95" spans="1:26" x14ac:dyDescent="0.35">
      <c r="A95" t="s">
        <v>570</v>
      </c>
      <c r="B95" t="s">
        <v>571</v>
      </c>
      <c r="C95" s="75">
        <v>2020</v>
      </c>
      <c r="D95" s="75">
        <v>8</v>
      </c>
      <c r="E95" t="s">
        <v>14</v>
      </c>
      <c r="F95" t="s">
        <v>25</v>
      </c>
      <c r="G95" s="1">
        <v>43879</v>
      </c>
      <c r="H95" s="1">
        <v>43885</v>
      </c>
      <c r="I95" s="75">
        <v>85</v>
      </c>
      <c r="J95" t="s">
        <v>3</v>
      </c>
      <c r="K95" t="s">
        <v>7</v>
      </c>
      <c r="L95" t="s">
        <v>49</v>
      </c>
      <c r="M95" t="s">
        <v>15</v>
      </c>
      <c r="N95" t="s">
        <v>6</v>
      </c>
      <c r="O95"/>
      <c r="P95"/>
      <c r="Q95"/>
      <c r="R95"/>
      <c r="S95"/>
      <c r="T95"/>
      <c r="U95"/>
      <c r="V95"/>
      <c r="W95" s="79">
        <v>-194</v>
      </c>
      <c r="X95"/>
      <c r="Y95" t="s">
        <v>56</v>
      </c>
      <c r="Z95" t="s">
        <v>670</v>
      </c>
    </row>
    <row r="96" spans="1:26" x14ac:dyDescent="0.35">
      <c r="A96" t="s">
        <v>570</v>
      </c>
      <c r="B96" t="s">
        <v>571</v>
      </c>
      <c r="C96" s="75">
        <v>2020</v>
      </c>
      <c r="D96" s="75">
        <v>8</v>
      </c>
      <c r="E96" t="s">
        <v>0</v>
      </c>
      <c r="F96" t="s">
        <v>31</v>
      </c>
      <c r="G96" s="1">
        <v>43879</v>
      </c>
      <c r="H96" s="1">
        <v>43879</v>
      </c>
      <c r="I96" s="75">
        <v>35</v>
      </c>
      <c r="J96" t="s">
        <v>3</v>
      </c>
      <c r="K96" t="s">
        <v>7</v>
      </c>
      <c r="L96" t="s">
        <v>26</v>
      </c>
      <c r="M96" t="s">
        <v>15</v>
      </c>
      <c r="N96" t="s">
        <v>6</v>
      </c>
      <c r="O96"/>
      <c r="P96"/>
      <c r="Q96"/>
      <c r="R96"/>
      <c r="S96"/>
      <c r="T96"/>
      <c r="U96"/>
      <c r="V96"/>
      <c r="W96" s="79">
        <v>10764.82</v>
      </c>
      <c r="X96" t="s">
        <v>32</v>
      </c>
      <c r="Y96" t="s">
        <v>30</v>
      </c>
      <c r="Z96" t="s">
        <v>1</v>
      </c>
    </row>
    <row r="97" spans="1:26" x14ac:dyDescent="0.35">
      <c r="A97" t="s">
        <v>570</v>
      </c>
      <c r="B97" t="s">
        <v>571</v>
      </c>
      <c r="C97" s="75">
        <v>2020</v>
      </c>
      <c r="D97" s="75">
        <v>8</v>
      </c>
      <c r="E97" t="s">
        <v>0</v>
      </c>
      <c r="F97" t="s">
        <v>5</v>
      </c>
      <c r="G97" s="1">
        <v>43885</v>
      </c>
      <c r="H97" s="1">
        <v>43885</v>
      </c>
      <c r="I97" s="75">
        <v>4</v>
      </c>
      <c r="J97" t="s">
        <v>3</v>
      </c>
      <c r="K97" t="s">
        <v>7</v>
      </c>
      <c r="L97" t="s">
        <v>2</v>
      </c>
      <c r="M97" t="s">
        <v>9</v>
      </c>
      <c r="N97" t="s">
        <v>6</v>
      </c>
      <c r="O97"/>
      <c r="P97"/>
      <c r="Q97"/>
      <c r="R97"/>
      <c r="S97"/>
      <c r="T97"/>
      <c r="U97"/>
      <c r="V97"/>
      <c r="W97" s="79">
        <v>63389.27</v>
      </c>
      <c r="X97" t="s">
        <v>8</v>
      </c>
      <c r="Y97" t="s">
        <v>4</v>
      </c>
      <c r="Z97" t="s">
        <v>1</v>
      </c>
    </row>
    <row r="98" spans="1:26" x14ac:dyDescent="0.35">
      <c r="A98" t="s">
        <v>570</v>
      </c>
      <c r="B98" t="s">
        <v>571</v>
      </c>
      <c r="C98" s="75">
        <v>2020</v>
      </c>
      <c r="D98" s="75">
        <v>8</v>
      </c>
      <c r="E98" t="s">
        <v>14</v>
      </c>
      <c r="F98" t="s">
        <v>671</v>
      </c>
      <c r="G98" s="1">
        <v>43890</v>
      </c>
      <c r="H98" s="1">
        <v>43896</v>
      </c>
      <c r="I98" s="75">
        <v>211</v>
      </c>
      <c r="J98" t="s">
        <v>3</v>
      </c>
      <c r="K98" t="s">
        <v>7</v>
      </c>
      <c r="L98" t="s">
        <v>2</v>
      </c>
      <c r="M98" t="s">
        <v>9</v>
      </c>
      <c r="N98" t="s">
        <v>6</v>
      </c>
      <c r="O98"/>
      <c r="P98"/>
      <c r="Q98"/>
      <c r="R98"/>
      <c r="S98"/>
      <c r="T98"/>
      <c r="U98"/>
      <c r="V98"/>
      <c r="W98" s="79">
        <v>-63389.27</v>
      </c>
      <c r="X98" t="s">
        <v>672</v>
      </c>
      <c r="Y98" t="s">
        <v>673</v>
      </c>
      <c r="Z98" t="s">
        <v>674</v>
      </c>
    </row>
    <row r="99" spans="1:26" x14ac:dyDescent="0.35">
      <c r="A99" t="s">
        <v>570</v>
      </c>
      <c r="B99" t="s">
        <v>571</v>
      </c>
      <c r="C99" s="75">
        <v>2020</v>
      </c>
      <c r="D99" s="75">
        <v>8</v>
      </c>
      <c r="E99" t="s">
        <v>14</v>
      </c>
      <c r="F99" t="s">
        <v>671</v>
      </c>
      <c r="G99" s="1">
        <v>43890</v>
      </c>
      <c r="H99" s="1">
        <v>43896</v>
      </c>
      <c r="I99" s="75">
        <v>212</v>
      </c>
      <c r="J99" t="s">
        <v>3</v>
      </c>
      <c r="K99" t="s">
        <v>7</v>
      </c>
      <c r="L99" t="s">
        <v>2</v>
      </c>
      <c r="M99" t="s">
        <v>9</v>
      </c>
      <c r="N99" t="s">
        <v>6</v>
      </c>
      <c r="O99"/>
      <c r="P99"/>
      <c r="Q99"/>
      <c r="R99"/>
      <c r="S99"/>
      <c r="T99"/>
      <c r="U99"/>
      <c r="V99"/>
      <c r="W99" s="79">
        <v>-64108.3</v>
      </c>
      <c r="X99" t="s">
        <v>675</v>
      </c>
      <c r="Y99" t="s">
        <v>673</v>
      </c>
      <c r="Z99" t="s">
        <v>674</v>
      </c>
    </row>
    <row r="100" spans="1:26" x14ac:dyDescent="0.35">
      <c r="A100" t="s">
        <v>570</v>
      </c>
      <c r="B100" t="s">
        <v>571</v>
      </c>
      <c r="C100" s="75">
        <v>2020</v>
      </c>
      <c r="D100" s="75">
        <v>8</v>
      </c>
      <c r="E100" t="s">
        <v>14</v>
      </c>
      <c r="F100" t="s">
        <v>676</v>
      </c>
      <c r="G100" s="1">
        <v>43890</v>
      </c>
      <c r="H100" s="1">
        <v>43896</v>
      </c>
      <c r="I100" s="75">
        <v>211</v>
      </c>
      <c r="J100" t="s">
        <v>3</v>
      </c>
      <c r="K100" t="s">
        <v>7</v>
      </c>
      <c r="L100" t="s">
        <v>26</v>
      </c>
      <c r="M100" t="s">
        <v>15</v>
      </c>
      <c r="N100" t="s">
        <v>6</v>
      </c>
      <c r="O100"/>
      <c r="P100"/>
      <c r="Q100"/>
      <c r="R100"/>
      <c r="S100"/>
      <c r="T100"/>
      <c r="U100"/>
      <c r="V100"/>
      <c r="W100" s="79">
        <v>-11089.69</v>
      </c>
      <c r="X100" t="s">
        <v>677</v>
      </c>
      <c r="Y100" t="s">
        <v>678</v>
      </c>
      <c r="Z100" t="s">
        <v>679</v>
      </c>
    </row>
    <row r="101" spans="1:26" x14ac:dyDescent="0.35">
      <c r="A101" t="s">
        <v>570</v>
      </c>
      <c r="B101" t="s">
        <v>571</v>
      </c>
      <c r="C101" s="75">
        <v>2020</v>
      </c>
      <c r="D101" s="75">
        <v>8</v>
      </c>
      <c r="E101" t="s">
        <v>14</v>
      </c>
      <c r="F101" t="s">
        <v>676</v>
      </c>
      <c r="G101" s="1">
        <v>43890</v>
      </c>
      <c r="H101" s="1">
        <v>43896</v>
      </c>
      <c r="I101" s="75">
        <v>212</v>
      </c>
      <c r="J101" t="s">
        <v>3</v>
      </c>
      <c r="K101" t="s">
        <v>7</v>
      </c>
      <c r="L101" t="s">
        <v>26</v>
      </c>
      <c r="M101" t="s">
        <v>15</v>
      </c>
      <c r="N101" t="s">
        <v>6</v>
      </c>
      <c r="O101"/>
      <c r="P101"/>
      <c r="Q101"/>
      <c r="R101"/>
      <c r="S101"/>
      <c r="T101"/>
      <c r="U101"/>
      <c r="V101"/>
      <c r="W101" s="79">
        <v>-10764.82</v>
      </c>
      <c r="X101" t="s">
        <v>680</v>
      </c>
      <c r="Y101" t="s">
        <v>678</v>
      </c>
      <c r="Z101" t="s">
        <v>679</v>
      </c>
    </row>
    <row r="102" spans="1:26" x14ac:dyDescent="0.35">
      <c r="A102" t="s">
        <v>570</v>
      </c>
      <c r="B102" t="s">
        <v>571</v>
      </c>
      <c r="C102" s="75">
        <v>2020</v>
      </c>
      <c r="D102" s="75">
        <v>8</v>
      </c>
      <c r="E102" t="s">
        <v>14</v>
      </c>
      <c r="F102" t="s">
        <v>676</v>
      </c>
      <c r="G102" s="1">
        <v>43890</v>
      </c>
      <c r="H102" s="1">
        <v>43896</v>
      </c>
      <c r="I102" s="75">
        <v>213</v>
      </c>
      <c r="J102" t="s">
        <v>3</v>
      </c>
      <c r="K102" t="s">
        <v>7</v>
      </c>
      <c r="L102" t="s">
        <v>26</v>
      </c>
      <c r="M102" t="s">
        <v>15</v>
      </c>
      <c r="N102" t="s">
        <v>6</v>
      </c>
      <c r="O102"/>
      <c r="P102"/>
      <c r="Q102"/>
      <c r="R102"/>
      <c r="S102"/>
      <c r="T102"/>
      <c r="U102"/>
      <c r="V102"/>
      <c r="W102" s="79">
        <v>-11280.67</v>
      </c>
      <c r="X102" t="s">
        <v>681</v>
      </c>
      <c r="Y102" t="s">
        <v>678</v>
      </c>
      <c r="Z102" t="s">
        <v>679</v>
      </c>
    </row>
    <row r="103" spans="1:26" x14ac:dyDescent="0.35">
      <c r="A103" t="s">
        <v>570</v>
      </c>
      <c r="B103" t="s">
        <v>571</v>
      </c>
      <c r="C103" s="75">
        <v>2020</v>
      </c>
      <c r="D103" s="75">
        <v>8</v>
      </c>
      <c r="E103" t="s">
        <v>14</v>
      </c>
      <c r="F103" t="s">
        <v>676</v>
      </c>
      <c r="G103" s="1">
        <v>43890</v>
      </c>
      <c r="H103" s="1">
        <v>43896</v>
      </c>
      <c r="I103" s="75">
        <v>214</v>
      </c>
      <c r="J103" t="s">
        <v>3</v>
      </c>
      <c r="K103" t="s">
        <v>7</v>
      </c>
      <c r="L103" t="s">
        <v>26</v>
      </c>
      <c r="M103" t="s">
        <v>15</v>
      </c>
      <c r="N103" t="s">
        <v>6</v>
      </c>
      <c r="O103"/>
      <c r="P103"/>
      <c r="Q103"/>
      <c r="R103"/>
      <c r="S103"/>
      <c r="T103"/>
      <c r="U103"/>
      <c r="V103"/>
      <c r="W103" s="79">
        <v>-70.290000000000006</v>
      </c>
      <c r="X103" t="s">
        <v>682</v>
      </c>
      <c r="Y103" t="s">
        <v>678</v>
      </c>
      <c r="Z103" t="s">
        <v>679</v>
      </c>
    </row>
    <row r="104" spans="1:26" x14ac:dyDescent="0.35">
      <c r="A104" t="s">
        <v>570</v>
      </c>
      <c r="B104" t="s">
        <v>571</v>
      </c>
      <c r="C104" s="75">
        <v>2020</v>
      </c>
      <c r="D104" s="75">
        <v>8</v>
      </c>
      <c r="E104" t="s">
        <v>14</v>
      </c>
      <c r="F104" t="s">
        <v>683</v>
      </c>
      <c r="G104" s="1">
        <v>43890</v>
      </c>
      <c r="H104" s="1">
        <v>43896</v>
      </c>
      <c r="I104" s="75">
        <v>211</v>
      </c>
      <c r="J104" t="s">
        <v>3</v>
      </c>
      <c r="K104" t="s">
        <v>7</v>
      </c>
      <c r="L104" t="s">
        <v>36</v>
      </c>
      <c r="M104" t="s">
        <v>15</v>
      </c>
      <c r="N104" t="s">
        <v>6</v>
      </c>
      <c r="O104"/>
      <c r="P104"/>
      <c r="Q104"/>
      <c r="R104"/>
      <c r="S104"/>
      <c r="T104"/>
      <c r="U104"/>
      <c r="V104"/>
      <c r="W104" s="79">
        <v>-1219.8</v>
      </c>
      <c r="X104" t="s">
        <v>38</v>
      </c>
      <c r="Y104" t="s">
        <v>684</v>
      </c>
      <c r="Z104" t="s">
        <v>685</v>
      </c>
    </row>
    <row r="105" spans="1:26" x14ac:dyDescent="0.35">
      <c r="A105" t="s">
        <v>570</v>
      </c>
      <c r="B105" t="s">
        <v>571</v>
      </c>
      <c r="C105" s="75">
        <v>2020</v>
      </c>
      <c r="D105" s="75">
        <v>8</v>
      </c>
      <c r="E105" t="s">
        <v>14</v>
      </c>
      <c r="F105" t="s">
        <v>683</v>
      </c>
      <c r="G105" s="1">
        <v>43890</v>
      </c>
      <c r="H105" s="1">
        <v>43896</v>
      </c>
      <c r="I105" s="75">
        <v>212</v>
      </c>
      <c r="J105" t="s">
        <v>3</v>
      </c>
      <c r="K105" t="s">
        <v>7</v>
      </c>
      <c r="L105" t="s">
        <v>36</v>
      </c>
      <c r="M105" t="s">
        <v>15</v>
      </c>
      <c r="N105" t="s">
        <v>6</v>
      </c>
      <c r="O105"/>
      <c r="P105"/>
      <c r="Q105"/>
      <c r="R105"/>
      <c r="S105"/>
      <c r="T105"/>
      <c r="U105"/>
      <c r="V105"/>
      <c r="W105" s="79">
        <v>-1219.8</v>
      </c>
      <c r="X105" t="s">
        <v>39</v>
      </c>
      <c r="Y105" t="s">
        <v>684</v>
      </c>
      <c r="Z105" t="s">
        <v>685</v>
      </c>
    </row>
    <row r="106" spans="1:26" x14ac:dyDescent="0.35">
      <c r="A106" t="s">
        <v>570</v>
      </c>
      <c r="B106" t="s">
        <v>571</v>
      </c>
      <c r="C106" s="75">
        <v>2020</v>
      </c>
      <c r="D106" s="75">
        <v>8</v>
      </c>
      <c r="E106" t="s">
        <v>14</v>
      </c>
      <c r="F106" t="s">
        <v>683</v>
      </c>
      <c r="G106" s="1">
        <v>43890</v>
      </c>
      <c r="H106" s="1">
        <v>43896</v>
      </c>
      <c r="I106" s="75">
        <v>213</v>
      </c>
      <c r="J106" t="s">
        <v>3</v>
      </c>
      <c r="K106" t="s">
        <v>7</v>
      </c>
      <c r="L106" t="s">
        <v>36</v>
      </c>
      <c r="M106" t="s">
        <v>15</v>
      </c>
      <c r="N106" t="s">
        <v>6</v>
      </c>
      <c r="O106"/>
      <c r="P106"/>
      <c r="Q106"/>
      <c r="R106"/>
      <c r="S106"/>
      <c r="T106"/>
      <c r="U106"/>
      <c r="V106"/>
      <c r="W106" s="79">
        <v>-277.60000000000002</v>
      </c>
      <c r="X106" t="s">
        <v>40</v>
      </c>
      <c r="Y106" t="s">
        <v>684</v>
      </c>
      <c r="Z106" t="s">
        <v>685</v>
      </c>
    </row>
    <row r="107" spans="1:26" x14ac:dyDescent="0.35">
      <c r="A107" t="s">
        <v>570</v>
      </c>
      <c r="B107" t="s">
        <v>571</v>
      </c>
      <c r="C107" s="75">
        <v>2020</v>
      </c>
      <c r="D107" s="75">
        <v>8</v>
      </c>
      <c r="E107" t="s">
        <v>14</v>
      </c>
      <c r="F107" t="s">
        <v>686</v>
      </c>
      <c r="G107" s="1">
        <v>43890</v>
      </c>
      <c r="H107" s="1">
        <v>43896</v>
      </c>
      <c r="I107" s="75">
        <v>211</v>
      </c>
      <c r="J107" t="s">
        <v>3</v>
      </c>
      <c r="K107" t="s">
        <v>7</v>
      </c>
      <c r="L107" t="s">
        <v>13</v>
      </c>
      <c r="M107" t="s">
        <v>15</v>
      </c>
      <c r="N107" t="s">
        <v>6</v>
      </c>
      <c r="O107"/>
      <c r="P107"/>
      <c r="Q107"/>
      <c r="R107"/>
      <c r="S107"/>
      <c r="T107"/>
      <c r="U107"/>
      <c r="V107"/>
      <c r="W107" s="79">
        <v>-105.15</v>
      </c>
      <c r="X107" t="s">
        <v>24</v>
      </c>
      <c r="Y107" t="s">
        <v>684</v>
      </c>
      <c r="Z107" t="s">
        <v>687</v>
      </c>
    </row>
    <row r="108" spans="1:26" x14ac:dyDescent="0.35">
      <c r="A108" t="s">
        <v>570</v>
      </c>
      <c r="B108" t="s">
        <v>571</v>
      </c>
      <c r="C108" s="75">
        <v>2020</v>
      </c>
      <c r="D108" s="75">
        <v>8</v>
      </c>
      <c r="E108" t="s">
        <v>14</v>
      </c>
      <c r="F108" t="s">
        <v>686</v>
      </c>
      <c r="G108" s="1">
        <v>43890</v>
      </c>
      <c r="H108" s="1">
        <v>43896</v>
      </c>
      <c r="I108" s="75">
        <v>212</v>
      </c>
      <c r="J108" t="s">
        <v>3</v>
      </c>
      <c r="K108" t="s">
        <v>7</v>
      </c>
      <c r="L108" t="s">
        <v>13</v>
      </c>
      <c r="M108" t="s">
        <v>15</v>
      </c>
      <c r="N108" t="s">
        <v>6</v>
      </c>
      <c r="O108"/>
      <c r="P108"/>
      <c r="Q108"/>
      <c r="R108"/>
      <c r="S108"/>
      <c r="T108"/>
      <c r="U108"/>
      <c r="V108"/>
      <c r="W108" s="79">
        <v>-241.19</v>
      </c>
      <c r="X108" t="s">
        <v>21</v>
      </c>
      <c r="Y108" t="s">
        <v>684</v>
      </c>
      <c r="Z108" t="s">
        <v>687</v>
      </c>
    </row>
    <row r="109" spans="1:26" x14ac:dyDescent="0.35">
      <c r="A109" t="s">
        <v>570</v>
      </c>
      <c r="B109" t="s">
        <v>571</v>
      </c>
      <c r="C109" s="75">
        <v>2020</v>
      </c>
      <c r="D109" s="75">
        <v>8</v>
      </c>
      <c r="E109" t="s">
        <v>14</v>
      </c>
      <c r="F109" t="s">
        <v>686</v>
      </c>
      <c r="G109" s="1">
        <v>43890</v>
      </c>
      <c r="H109" s="1">
        <v>43896</v>
      </c>
      <c r="I109" s="75">
        <v>213</v>
      </c>
      <c r="J109" t="s">
        <v>3</v>
      </c>
      <c r="K109" t="s">
        <v>7</v>
      </c>
      <c r="L109" t="s">
        <v>13</v>
      </c>
      <c r="M109" t="s">
        <v>15</v>
      </c>
      <c r="N109" t="s">
        <v>6</v>
      </c>
      <c r="O109"/>
      <c r="P109"/>
      <c r="Q109"/>
      <c r="R109"/>
      <c r="S109"/>
      <c r="T109"/>
      <c r="U109"/>
      <c r="V109"/>
      <c r="W109" s="79">
        <v>-722.5</v>
      </c>
      <c r="X109" t="s">
        <v>20</v>
      </c>
      <c r="Y109" t="s">
        <v>684</v>
      </c>
      <c r="Z109" t="s">
        <v>687</v>
      </c>
    </row>
    <row r="110" spans="1:26" x14ac:dyDescent="0.35">
      <c r="A110" t="s">
        <v>570</v>
      </c>
      <c r="B110" t="s">
        <v>571</v>
      </c>
      <c r="C110" s="75">
        <v>2020</v>
      </c>
      <c r="D110" s="75">
        <v>8</v>
      </c>
      <c r="E110" t="s">
        <v>14</v>
      </c>
      <c r="F110" t="s">
        <v>686</v>
      </c>
      <c r="G110" s="1">
        <v>43890</v>
      </c>
      <c r="H110" s="1">
        <v>43896</v>
      </c>
      <c r="I110" s="75">
        <v>214</v>
      </c>
      <c r="J110" t="s">
        <v>3</v>
      </c>
      <c r="K110" t="s">
        <v>7</v>
      </c>
      <c r="L110" t="s">
        <v>13</v>
      </c>
      <c r="M110" t="s">
        <v>15</v>
      </c>
      <c r="N110" t="s">
        <v>6</v>
      </c>
      <c r="O110"/>
      <c r="P110"/>
      <c r="Q110"/>
      <c r="R110"/>
      <c r="S110"/>
      <c r="T110"/>
      <c r="U110"/>
      <c r="V110"/>
      <c r="W110" s="79">
        <v>-45.9</v>
      </c>
      <c r="X110" t="s">
        <v>19</v>
      </c>
      <c r="Y110" t="s">
        <v>684</v>
      </c>
      <c r="Z110" t="s">
        <v>687</v>
      </c>
    </row>
    <row r="111" spans="1:26" x14ac:dyDescent="0.35">
      <c r="A111" t="s">
        <v>570</v>
      </c>
      <c r="B111" t="s">
        <v>571</v>
      </c>
      <c r="C111" s="75">
        <v>2020</v>
      </c>
      <c r="D111" s="75">
        <v>8</v>
      </c>
      <c r="E111" t="s">
        <v>14</v>
      </c>
      <c r="F111" t="s">
        <v>686</v>
      </c>
      <c r="G111" s="1">
        <v>43890</v>
      </c>
      <c r="H111" s="1">
        <v>43896</v>
      </c>
      <c r="I111" s="75">
        <v>215</v>
      </c>
      <c r="J111" t="s">
        <v>3</v>
      </c>
      <c r="K111" t="s">
        <v>7</v>
      </c>
      <c r="L111" t="s">
        <v>13</v>
      </c>
      <c r="M111" t="s">
        <v>15</v>
      </c>
      <c r="N111" t="s">
        <v>6</v>
      </c>
      <c r="O111"/>
      <c r="P111"/>
      <c r="Q111"/>
      <c r="R111"/>
      <c r="S111"/>
      <c r="T111"/>
      <c r="U111"/>
      <c r="V111"/>
      <c r="W111" s="79">
        <v>-183.68</v>
      </c>
      <c r="X111" t="s">
        <v>16</v>
      </c>
      <c r="Y111" t="s">
        <v>18</v>
      </c>
      <c r="Z111" t="s">
        <v>687</v>
      </c>
    </row>
    <row r="112" spans="1:26" x14ac:dyDescent="0.35">
      <c r="A112" t="s">
        <v>570</v>
      </c>
      <c r="B112" t="s">
        <v>571</v>
      </c>
      <c r="C112" s="75">
        <v>2020</v>
      </c>
      <c r="D112" s="75">
        <v>9</v>
      </c>
      <c r="E112" t="s">
        <v>0</v>
      </c>
      <c r="F112" t="s">
        <v>28</v>
      </c>
      <c r="G112" s="1">
        <v>43894</v>
      </c>
      <c r="H112" s="1">
        <v>43894</v>
      </c>
      <c r="I112" s="75">
        <v>30</v>
      </c>
      <c r="J112" t="s">
        <v>3</v>
      </c>
      <c r="K112" t="s">
        <v>7</v>
      </c>
      <c r="L112" t="s">
        <v>26</v>
      </c>
      <c r="M112" t="s">
        <v>15</v>
      </c>
      <c r="N112" t="s">
        <v>6</v>
      </c>
      <c r="O112"/>
      <c r="P112"/>
      <c r="Q112"/>
      <c r="R112"/>
      <c r="S112"/>
      <c r="T112"/>
      <c r="U112"/>
      <c r="V112"/>
      <c r="W112" s="79">
        <v>11089.69</v>
      </c>
      <c r="X112" t="s">
        <v>29</v>
      </c>
      <c r="Y112" t="s">
        <v>27</v>
      </c>
      <c r="Z112" t="s">
        <v>1</v>
      </c>
    </row>
    <row r="113" spans="1:26" x14ac:dyDescent="0.35">
      <c r="A113" t="s">
        <v>570</v>
      </c>
      <c r="B113" t="s">
        <v>571</v>
      </c>
      <c r="C113" s="75">
        <v>2020</v>
      </c>
      <c r="D113" s="75">
        <v>9</v>
      </c>
      <c r="E113" t="s">
        <v>0</v>
      </c>
      <c r="F113" t="s">
        <v>66</v>
      </c>
      <c r="G113" s="1">
        <v>43895</v>
      </c>
      <c r="H113" s="1">
        <v>43895</v>
      </c>
      <c r="I113" s="75">
        <v>21</v>
      </c>
      <c r="J113" t="s">
        <v>3</v>
      </c>
      <c r="K113" t="s">
        <v>7</v>
      </c>
      <c r="L113" t="s">
        <v>45</v>
      </c>
      <c r="M113" t="s">
        <v>15</v>
      </c>
      <c r="N113" t="s">
        <v>6</v>
      </c>
      <c r="O113"/>
      <c r="P113"/>
      <c r="Q113"/>
      <c r="R113"/>
      <c r="S113"/>
      <c r="T113"/>
      <c r="U113"/>
      <c r="V113"/>
      <c r="W113" s="79">
        <v>191.67</v>
      </c>
      <c r="X113" t="s">
        <v>67</v>
      </c>
      <c r="Y113" t="s">
        <v>65</v>
      </c>
      <c r="Z113" t="s">
        <v>1</v>
      </c>
    </row>
    <row r="114" spans="1:26" x14ac:dyDescent="0.35">
      <c r="A114" t="s">
        <v>570</v>
      </c>
      <c r="B114" t="s">
        <v>571</v>
      </c>
      <c r="C114" s="75">
        <v>2020</v>
      </c>
      <c r="D114" s="75">
        <v>9</v>
      </c>
      <c r="E114" t="s">
        <v>14</v>
      </c>
      <c r="F114" t="s">
        <v>688</v>
      </c>
      <c r="G114" s="1">
        <v>43899</v>
      </c>
      <c r="H114" s="1">
        <v>43899</v>
      </c>
      <c r="I114" s="75">
        <v>211</v>
      </c>
      <c r="J114" t="s">
        <v>3</v>
      </c>
      <c r="K114" t="s">
        <v>7</v>
      </c>
      <c r="L114" t="s">
        <v>45</v>
      </c>
      <c r="M114" t="s">
        <v>15</v>
      </c>
      <c r="N114" t="s">
        <v>6</v>
      </c>
      <c r="O114"/>
      <c r="P114"/>
      <c r="Q114"/>
      <c r="R114"/>
      <c r="S114"/>
      <c r="T114"/>
      <c r="U114"/>
      <c r="V114"/>
      <c r="W114" s="79">
        <v>-191.67</v>
      </c>
      <c r="X114" t="s">
        <v>689</v>
      </c>
      <c r="Y114" t="s">
        <v>690</v>
      </c>
      <c r="Z114" t="s">
        <v>691</v>
      </c>
    </row>
    <row r="115" spans="1:26" x14ac:dyDescent="0.35">
      <c r="A115" t="s">
        <v>570</v>
      </c>
      <c r="B115" t="s">
        <v>571</v>
      </c>
      <c r="C115" s="75">
        <v>2020</v>
      </c>
      <c r="D115" s="75">
        <v>9</v>
      </c>
      <c r="E115" t="s">
        <v>14</v>
      </c>
      <c r="F115" t="s">
        <v>688</v>
      </c>
      <c r="G115" s="1">
        <v>43899</v>
      </c>
      <c r="H115" s="1">
        <v>43899</v>
      </c>
      <c r="I115" s="75">
        <v>212</v>
      </c>
      <c r="J115" t="s">
        <v>3</v>
      </c>
      <c r="K115" t="s">
        <v>7</v>
      </c>
      <c r="L115" t="s">
        <v>45</v>
      </c>
      <c r="M115" t="s">
        <v>15</v>
      </c>
      <c r="N115" t="s">
        <v>6</v>
      </c>
      <c r="O115"/>
      <c r="P115"/>
      <c r="Q115"/>
      <c r="R115"/>
      <c r="S115"/>
      <c r="T115"/>
      <c r="U115"/>
      <c r="V115"/>
      <c r="W115" s="79">
        <v>-191.67</v>
      </c>
      <c r="X115" t="s">
        <v>692</v>
      </c>
      <c r="Y115" t="s">
        <v>690</v>
      </c>
      <c r="Z115" t="s">
        <v>691</v>
      </c>
    </row>
    <row r="116" spans="1:26" x14ac:dyDescent="0.35">
      <c r="A116" t="s">
        <v>570</v>
      </c>
      <c r="B116" t="s">
        <v>571</v>
      </c>
      <c r="C116" s="75">
        <v>2020</v>
      </c>
      <c r="D116" s="75">
        <v>9</v>
      </c>
      <c r="E116" t="s">
        <v>14</v>
      </c>
      <c r="F116" t="s">
        <v>688</v>
      </c>
      <c r="G116" s="1">
        <v>43899</v>
      </c>
      <c r="H116" s="1">
        <v>43899</v>
      </c>
      <c r="I116" s="75">
        <v>213</v>
      </c>
      <c r="J116" t="s">
        <v>3</v>
      </c>
      <c r="K116" t="s">
        <v>7</v>
      </c>
      <c r="L116" t="s">
        <v>45</v>
      </c>
      <c r="M116" t="s">
        <v>15</v>
      </c>
      <c r="N116" t="s">
        <v>6</v>
      </c>
      <c r="O116"/>
      <c r="P116"/>
      <c r="Q116"/>
      <c r="R116"/>
      <c r="S116"/>
      <c r="T116"/>
      <c r="U116"/>
      <c r="V116"/>
      <c r="W116" s="79">
        <v>-191.67</v>
      </c>
      <c r="X116" t="s">
        <v>693</v>
      </c>
      <c r="Y116" t="s">
        <v>690</v>
      </c>
      <c r="Z116" t="s">
        <v>691</v>
      </c>
    </row>
    <row r="117" spans="1:26" x14ac:dyDescent="0.35">
      <c r="A117" t="s">
        <v>570</v>
      </c>
      <c r="B117" t="s">
        <v>571</v>
      </c>
      <c r="C117" s="75">
        <v>2020</v>
      </c>
      <c r="D117" s="75">
        <v>9</v>
      </c>
      <c r="E117" t="s">
        <v>14</v>
      </c>
      <c r="F117" t="s">
        <v>694</v>
      </c>
      <c r="G117" s="1">
        <v>43899</v>
      </c>
      <c r="H117" s="1">
        <v>43899</v>
      </c>
      <c r="I117" s="75">
        <v>211</v>
      </c>
      <c r="J117" t="s">
        <v>3</v>
      </c>
      <c r="K117" t="s">
        <v>7</v>
      </c>
      <c r="L117" t="s">
        <v>46</v>
      </c>
      <c r="M117" t="s">
        <v>15</v>
      </c>
      <c r="N117" t="s">
        <v>6</v>
      </c>
      <c r="O117"/>
      <c r="P117"/>
      <c r="Q117"/>
      <c r="R117"/>
      <c r="S117"/>
      <c r="T117"/>
      <c r="U117"/>
      <c r="V117"/>
      <c r="W117" s="79">
        <v>-150</v>
      </c>
      <c r="X117" t="s">
        <v>76</v>
      </c>
      <c r="Y117" t="s">
        <v>695</v>
      </c>
      <c r="Z117" t="s">
        <v>696</v>
      </c>
    </row>
    <row r="118" spans="1:26" x14ac:dyDescent="0.35">
      <c r="A118" t="s">
        <v>570</v>
      </c>
      <c r="B118" t="s">
        <v>571</v>
      </c>
      <c r="C118" s="75">
        <v>2020</v>
      </c>
      <c r="D118" s="75">
        <v>9</v>
      </c>
      <c r="E118" t="s">
        <v>14</v>
      </c>
      <c r="F118" t="s">
        <v>697</v>
      </c>
      <c r="G118" s="1">
        <v>43899</v>
      </c>
      <c r="H118" s="1">
        <v>43899</v>
      </c>
      <c r="I118" s="75">
        <v>211</v>
      </c>
      <c r="J118" t="s">
        <v>3</v>
      </c>
      <c r="K118" t="s">
        <v>7</v>
      </c>
      <c r="L118" t="s">
        <v>49</v>
      </c>
      <c r="M118" t="s">
        <v>15</v>
      </c>
      <c r="N118" t="s">
        <v>6</v>
      </c>
      <c r="O118"/>
      <c r="P118"/>
      <c r="Q118"/>
      <c r="R118"/>
      <c r="S118"/>
      <c r="T118"/>
      <c r="U118"/>
      <c r="V118"/>
      <c r="W118" s="79">
        <v>194</v>
      </c>
      <c r="X118" t="s">
        <v>698</v>
      </c>
      <c r="Y118" t="s">
        <v>699</v>
      </c>
      <c r="Z118" t="s">
        <v>700</v>
      </c>
    </row>
    <row r="119" spans="1:26" x14ac:dyDescent="0.35">
      <c r="A119" t="s">
        <v>570</v>
      </c>
      <c r="B119" t="s">
        <v>571</v>
      </c>
      <c r="C119" s="75">
        <v>2020</v>
      </c>
      <c r="D119" s="75">
        <v>9</v>
      </c>
      <c r="E119" t="s">
        <v>14</v>
      </c>
      <c r="F119" t="s">
        <v>697</v>
      </c>
      <c r="G119" s="1">
        <v>43899</v>
      </c>
      <c r="H119" s="1">
        <v>43899</v>
      </c>
      <c r="I119" s="75">
        <v>212</v>
      </c>
      <c r="J119" t="s">
        <v>3</v>
      </c>
      <c r="K119" t="s">
        <v>7</v>
      </c>
      <c r="L119" t="s">
        <v>49</v>
      </c>
      <c r="M119" t="s">
        <v>15</v>
      </c>
      <c r="N119" t="s">
        <v>6</v>
      </c>
      <c r="O119"/>
      <c r="P119"/>
      <c r="Q119"/>
      <c r="R119"/>
      <c r="S119"/>
      <c r="T119"/>
      <c r="U119"/>
      <c r="V119"/>
      <c r="W119" s="79">
        <v>-649.79999999999995</v>
      </c>
      <c r="X119" t="s">
        <v>57</v>
      </c>
      <c r="Y119" t="s">
        <v>699</v>
      </c>
      <c r="Z119" t="s">
        <v>700</v>
      </c>
    </row>
    <row r="120" spans="1:26" x14ac:dyDescent="0.35">
      <c r="A120" t="s">
        <v>570</v>
      </c>
      <c r="B120" t="s">
        <v>571</v>
      </c>
      <c r="C120" s="75">
        <v>2020</v>
      </c>
      <c r="D120" s="75">
        <v>9</v>
      </c>
      <c r="E120" t="s">
        <v>14</v>
      </c>
      <c r="F120" t="s">
        <v>701</v>
      </c>
      <c r="G120" s="1">
        <v>43899</v>
      </c>
      <c r="H120" s="1">
        <v>43899</v>
      </c>
      <c r="I120" s="75">
        <v>211</v>
      </c>
      <c r="J120" t="s">
        <v>3</v>
      </c>
      <c r="K120" t="s">
        <v>7</v>
      </c>
      <c r="L120" t="s">
        <v>50</v>
      </c>
      <c r="M120" t="s">
        <v>15</v>
      </c>
      <c r="N120" t="s">
        <v>6</v>
      </c>
      <c r="O120"/>
      <c r="P120"/>
      <c r="Q120"/>
      <c r="R120"/>
      <c r="S120"/>
      <c r="T120"/>
      <c r="U120"/>
      <c r="V120"/>
      <c r="W120" s="79">
        <v>-267.60000000000002</v>
      </c>
      <c r="X120" t="s">
        <v>16</v>
      </c>
      <c r="Y120" t="s">
        <v>702</v>
      </c>
      <c r="Z120" t="s">
        <v>703</v>
      </c>
    </row>
    <row r="121" spans="1:26" x14ac:dyDescent="0.35">
      <c r="A121" t="s">
        <v>570</v>
      </c>
      <c r="B121" t="s">
        <v>571</v>
      </c>
      <c r="C121" s="75">
        <v>2020</v>
      </c>
      <c r="D121" s="75">
        <v>9</v>
      </c>
      <c r="E121" t="s">
        <v>14</v>
      </c>
      <c r="F121" t="s">
        <v>704</v>
      </c>
      <c r="G121" s="1">
        <v>43899</v>
      </c>
      <c r="H121" s="1">
        <v>43899</v>
      </c>
      <c r="I121" s="75">
        <v>211</v>
      </c>
      <c r="J121" t="s">
        <v>3</v>
      </c>
      <c r="K121" t="s">
        <v>7</v>
      </c>
      <c r="L121" t="s">
        <v>52</v>
      </c>
      <c r="M121" t="s">
        <v>15</v>
      </c>
      <c r="N121" t="s">
        <v>6</v>
      </c>
      <c r="O121"/>
      <c r="P121"/>
      <c r="Q121"/>
      <c r="R121"/>
      <c r="S121"/>
      <c r="T121"/>
      <c r="U121"/>
      <c r="V121"/>
      <c r="W121" s="79">
        <v>97</v>
      </c>
      <c r="X121" t="s">
        <v>705</v>
      </c>
      <c r="Y121" t="s">
        <v>706</v>
      </c>
      <c r="Z121" t="s">
        <v>707</v>
      </c>
    </row>
    <row r="122" spans="1:26" x14ac:dyDescent="0.35">
      <c r="A122" t="s">
        <v>570</v>
      </c>
      <c r="B122" t="s">
        <v>571</v>
      </c>
      <c r="C122" s="75">
        <v>2020</v>
      </c>
      <c r="D122" s="75">
        <v>9</v>
      </c>
      <c r="E122" t="s">
        <v>14</v>
      </c>
      <c r="F122" t="s">
        <v>708</v>
      </c>
      <c r="G122" s="1">
        <v>43899</v>
      </c>
      <c r="H122" s="1">
        <v>43899</v>
      </c>
      <c r="I122" s="75">
        <v>211</v>
      </c>
      <c r="J122" t="s">
        <v>3</v>
      </c>
      <c r="K122" t="s">
        <v>7</v>
      </c>
      <c r="L122" t="s">
        <v>52</v>
      </c>
      <c r="M122" t="s">
        <v>15</v>
      </c>
      <c r="N122" t="s">
        <v>6</v>
      </c>
      <c r="O122"/>
      <c r="P122"/>
      <c r="Q122"/>
      <c r="R122"/>
      <c r="S122"/>
      <c r="T122"/>
      <c r="U122"/>
      <c r="V122"/>
      <c r="W122" s="79">
        <v>-1030</v>
      </c>
      <c r="X122" t="s">
        <v>59</v>
      </c>
      <c r="Y122" t="s">
        <v>706</v>
      </c>
      <c r="Z122" t="s">
        <v>709</v>
      </c>
    </row>
    <row r="123" spans="1:26" x14ac:dyDescent="0.35">
      <c r="A123" t="s">
        <v>570</v>
      </c>
      <c r="B123" t="s">
        <v>571</v>
      </c>
      <c r="C123" s="75">
        <v>2020</v>
      </c>
      <c r="D123" s="75">
        <v>9</v>
      </c>
      <c r="E123" t="s">
        <v>0</v>
      </c>
      <c r="F123" t="s">
        <v>710</v>
      </c>
      <c r="G123" s="1">
        <v>43899</v>
      </c>
      <c r="H123" s="1">
        <v>43899</v>
      </c>
      <c r="I123" s="75">
        <v>34</v>
      </c>
      <c r="J123" t="s">
        <v>3</v>
      </c>
      <c r="K123" t="s">
        <v>7</v>
      </c>
      <c r="L123" t="s">
        <v>26</v>
      </c>
      <c r="M123" t="s">
        <v>15</v>
      </c>
      <c r="N123" t="s">
        <v>6</v>
      </c>
      <c r="O123"/>
      <c r="P123"/>
      <c r="Q123"/>
      <c r="R123"/>
      <c r="S123"/>
      <c r="T123"/>
      <c r="U123"/>
      <c r="V123"/>
      <c r="W123" s="79">
        <v>4.91</v>
      </c>
      <c r="X123" t="s">
        <v>711</v>
      </c>
      <c r="Y123" t="s">
        <v>68</v>
      </c>
      <c r="Z123" t="s">
        <v>1</v>
      </c>
    </row>
    <row r="124" spans="1:26" x14ac:dyDescent="0.35">
      <c r="A124" t="s">
        <v>570</v>
      </c>
      <c r="B124" t="s">
        <v>571</v>
      </c>
      <c r="C124" s="75">
        <v>2020</v>
      </c>
      <c r="D124" s="75">
        <v>9</v>
      </c>
      <c r="E124" t="s">
        <v>712</v>
      </c>
      <c r="F124" t="s">
        <v>713</v>
      </c>
      <c r="G124" s="1">
        <v>43901</v>
      </c>
      <c r="H124" s="1">
        <v>43901</v>
      </c>
      <c r="I124" s="75">
        <v>53</v>
      </c>
      <c r="J124" t="s">
        <v>3</v>
      </c>
      <c r="K124" t="s">
        <v>7</v>
      </c>
      <c r="L124" t="s">
        <v>583</v>
      </c>
      <c r="M124" t="s">
        <v>9</v>
      </c>
      <c r="N124" t="s">
        <v>6</v>
      </c>
      <c r="O124"/>
      <c r="P124"/>
      <c r="Q124"/>
      <c r="R124"/>
      <c r="S124"/>
      <c r="T124"/>
      <c r="U124"/>
      <c r="V124"/>
      <c r="W124" s="79">
        <v>14.38</v>
      </c>
      <c r="X124" t="s">
        <v>714</v>
      </c>
      <c r="Y124" t="s">
        <v>715</v>
      </c>
      <c r="Z124" t="s">
        <v>716</v>
      </c>
    </row>
    <row r="125" spans="1:26" x14ac:dyDescent="0.35">
      <c r="A125" t="s">
        <v>570</v>
      </c>
      <c r="B125" t="s">
        <v>571</v>
      </c>
      <c r="C125" s="75">
        <v>2020</v>
      </c>
      <c r="D125" s="75">
        <v>9</v>
      </c>
      <c r="E125" t="s">
        <v>712</v>
      </c>
      <c r="F125" t="s">
        <v>713</v>
      </c>
      <c r="G125" s="1">
        <v>43901</v>
      </c>
      <c r="H125" s="1">
        <v>43901</v>
      </c>
      <c r="I125" s="75">
        <v>55</v>
      </c>
      <c r="J125" t="s">
        <v>3</v>
      </c>
      <c r="K125" t="s">
        <v>7</v>
      </c>
      <c r="L125" t="s">
        <v>50</v>
      </c>
      <c r="M125" t="s">
        <v>9</v>
      </c>
      <c r="N125" t="s">
        <v>6</v>
      </c>
      <c r="O125"/>
      <c r="P125"/>
      <c r="Q125"/>
      <c r="R125"/>
      <c r="S125"/>
      <c r="T125"/>
      <c r="U125"/>
      <c r="V125"/>
      <c r="W125" s="79">
        <v>245.17</v>
      </c>
      <c r="X125" t="s">
        <v>714</v>
      </c>
      <c r="Y125" t="s">
        <v>715</v>
      </c>
      <c r="Z125" t="s">
        <v>716</v>
      </c>
    </row>
    <row r="126" spans="1:26" x14ac:dyDescent="0.35">
      <c r="A126" t="s">
        <v>570</v>
      </c>
      <c r="B126" t="s">
        <v>571</v>
      </c>
      <c r="C126" s="75">
        <v>2020</v>
      </c>
      <c r="D126" s="75">
        <v>9</v>
      </c>
      <c r="E126" t="s">
        <v>14</v>
      </c>
      <c r="F126" t="s">
        <v>720</v>
      </c>
      <c r="G126" s="1">
        <v>43902</v>
      </c>
      <c r="H126" s="1">
        <v>43915</v>
      </c>
      <c r="I126" s="75">
        <v>30</v>
      </c>
      <c r="J126" t="s">
        <v>3</v>
      </c>
      <c r="K126" t="s">
        <v>7</v>
      </c>
      <c r="L126" t="s">
        <v>13</v>
      </c>
      <c r="M126" t="s">
        <v>15</v>
      </c>
      <c r="N126" t="s">
        <v>6</v>
      </c>
      <c r="O126"/>
      <c r="P126"/>
      <c r="Q126"/>
      <c r="R126"/>
      <c r="S126"/>
      <c r="T126"/>
      <c r="U126"/>
      <c r="V126"/>
      <c r="W126" s="79">
        <v>113.95</v>
      </c>
      <c r="X126" t="s">
        <v>721</v>
      </c>
      <c r="Y126" t="s">
        <v>18</v>
      </c>
      <c r="Z126" t="s">
        <v>722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topLeftCell="V1" workbookViewId="0">
      <selection activeCell="W3" sqref="W3"/>
    </sheetView>
  </sheetViews>
  <sheetFormatPr defaultColWidth="10.1796875" defaultRowHeight="14.5" x14ac:dyDescent="0.35"/>
  <cols>
    <col min="1" max="1" width="36.81640625" style="67" customWidth="1"/>
    <col min="2" max="2" width="25.26953125" style="67" customWidth="1"/>
    <col min="3" max="3" width="25.26953125" style="68" customWidth="1"/>
    <col min="4" max="4" width="39.08984375" style="68" customWidth="1"/>
    <col min="5" max="5" width="32.1796875" style="67" customWidth="1"/>
    <col min="6" max="6" width="25.26953125" style="67" customWidth="1"/>
    <col min="7" max="7" width="27.6328125" style="69" customWidth="1"/>
    <col min="8" max="8" width="92" style="69" customWidth="1"/>
    <col min="9" max="9" width="29.90625" style="68" customWidth="1"/>
    <col min="10" max="10" width="13.81640625" style="67" customWidth="1"/>
    <col min="11" max="13" width="25.26953125" style="67" customWidth="1"/>
    <col min="14" max="14" width="92" style="67" customWidth="1"/>
    <col min="15" max="15" width="16.08984375" style="67" customWidth="1"/>
    <col min="16" max="16" width="25.26953125" style="67" customWidth="1"/>
    <col min="17" max="18" width="36.81640625" style="67" customWidth="1"/>
    <col min="19" max="19" width="13.81640625" style="67" customWidth="1"/>
    <col min="20" max="20" width="20.7265625" style="67" customWidth="1"/>
    <col min="21" max="22" width="27.6328125" style="67" customWidth="1"/>
    <col min="23" max="23" width="66.7265625" style="87" customWidth="1"/>
    <col min="24" max="24" width="50.6328125" style="67" customWidth="1"/>
    <col min="25" max="25" width="71.26953125" style="67" customWidth="1"/>
    <col min="26" max="26" width="92" style="67" customWidth="1"/>
    <col min="27" max="16384" width="10.1796875" style="67"/>
  </cols>
  <sheetData>
    <row r="1" spans="1:26" ht="15.5" thickTop="1" thickBot="1" x14ac:dyDescent="0.4">
      <c r="A1" s="66" t="s">
        <v>547</v>
      </c>
      <c r="B1" s="67" t="s">
        <v>729</v>
      </c>
    </row>
    <row r="2" spans="1:26" ht="15.5" thickTop="1" thickBot="1" x14ac:dyDescent="0.4">
      <c r="A2" s="66" t="s">
        <v>549</v>
      </c>
      <c r="B2" s="66" t="s">
        <v>550</v>
      </c>
      <c r="C2" s="66" t="s">
        <v>551</v>
      </c>
      <c r="D2" s="66" t="s">
        <v>552</v>
      </c>
      <c r="E2" s="66" t="s">
        <v>553</v>
      </c>
      <c r="F2" s="66" t="s">
        <v>554</v>
      </c>
      <c r="G2" s="66" t="s">
        <v>555</v>
      </c>
      <c r="H2" s="66" t="s">
        <v>556</v>
      </c>
      <c r="I2" s="66" t="s">
        <v>557</v>
      </c>
      <c r="J2" s="66" t="s">
        <v>490</v>
      </c>
      <c r="K2" s="66" t="s">
        <v>489</v>
      </c>
      <c r="L2" s="66" t="s">
        <v>558</v>
      </c>
      <c r="M2" s="66" t="s">
        <v>517</v>
      </c>
      <c r="N2" s="66" t="s">
        <v>487</v>
      </c>
      <c r="O2" s="66" t="s">
        <v>559</v>
      </c>
      <c r="P2" s="66" t="s">
        <v>560</v>
      </c>
      <c r="Q2" s="66" t="s">
        <v>488</v>
      </c>
      <c r="R2" s="66" t="s">
        <v>561</v>
      </c>
      <c r="S2" s="66" t="s">
        <v>562</v>
      </c>
      <c r="T2" s="66" t="s">
        <v>563</v>
      </c>
      <c r="U2" s="66" t="s">
        <v>564</v>
      </c>
      <c r="V2" s="66" t="s">
        <v>565</v>
      </c>
      <c r="W2" s="66" t="s">
        <v>566</v>
      </c>
      <c r="X2" s="66" t="s">
        <v>567</v>
      </c>
      <c r="Y2" s="66" t="s">
        <v>568</v>
      </c>
      <c r="Z2" s="66" t="s">
        <v>569</v>
      </c>
    </row>
    <row r="3" spans="1:26" ht="15" thickTop="1" x14ac:dyDescent="0.35">
      <c r="A3" s="67" t="s">
        <v>570</v>
      </c>
      <c r="B3" s="67" t="s">
        <v>571</v>
      </c>
      <c r="C3" s="68">
        <v>2020</v>
      </c>
      <c r="D3" s="68">
        <v>9</v>
      </c>
      <c r="E3" s="67" t="s">
        <v>0</v>
      </c>
      <c r="F3" s="67" t="s">
        <v>728</v>
      </c>
      <c r="G3" s="69">
        <v>43909</v>
      </c>
      <c r="H3" s="69">
        <v>43909</v>
      </c>
      <c r="I3" s="68">
        <v>16</v>
      </c>
      <c r="J3" s="67" t="s">
        <v>3</v>
      </c>
      <c r="K3" s="67" t="s">
        <v>7</v>
      </c>
      <c r="L3" s="67" t="s">
        <v>2</v>
      </c>
      <c r="M3" s="67" t="s">
        <v>727</v>
      </c>
      <c r="N3" s="67" t="s">
        <v>726</v>
      </c>
      <c r="W3" s="87">
        <v>63834.65</v>
      </c>
      <c r="X3" s="67" t="s">
        <v>725</v>
      </c>
      <c r="Y3" s="67" t="s">
        <v>68</v>
      </c>
      <c r="Z3" s="67" t="s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270"/>
  <sheetViews>
    <sheetView showGridLines="0" tabSelected="1" zoomScale="112" zoomScaleNormal="112" workbookViewId="0">
      <pane xSplit="6" ySplit="2" topLeftCell="I51" activePane="bottomRight" state="frozen"/>
      <selection pane="topRight" activeCell="G1" sqref="G1"/>
      <selection pane="bottomLeft" activeCell="A3" sqref="A3"/>
      <selection pane="bottomRight" activeCell="M58" sqref="M58"/>
    </sheetView>
  </sheetViews>
  <sheetFormatPr defaultColWidth="9.1796875" defaultRowHeight="15.5" x14ac:dyDescent="0.35"/>
  <cols>
    <col min="1" max="1" width="14.54296875" style="48" bestFit="1" customWidth="1"/>
    <col min="2" max="2" width="21.453125" style="48" bestFit="1" customWidth="1"/>
    <col min="3" max="3" width="7.26953125" style="48" customWidth="1"/>
    <col min="4" max="4" width="11" style="48" customWidth="1"/>
    <col min="5" max="5" width="27" style="50" customWidth="1"/>
    <col min="6" max="6" width="6.81640625" style="51" customWidth="1"/>
    <col min="7" max="7" width="27" style="30" customWidth="1"/>
    <col min="8" max="8" width="7.453125" style="52" customWidth="1"/>
    <col min="9" max="9" width="8.7265625" style="52" customWidth="1"/>
    <col min="10" max="11" width="12.453125" style="52" customWidth="1"/>
    <col min="12" max="13" width="11.81640625" style="48" customWidth="1"/>
    <col min="14" max="14" width="12.81640625" style="30" customWidth="1"/>
    <col min="15" max="15" width="15.54296875" style="30" bestFit="1" customWidth="1"/>
    <col min="16" max="16" width="18" style="30" hidden="1" customWidth="1"/>
    <col min="17" max="17" width="14.26953125" style="30" hidden="1" customWidth="1"/>
    <col min="18" max="18" width="10.54296875" style="30" hidden="1" customWidth="1"/>
    <col min="19" max="19" width="31" style="30" hidden="1" customWidth="1"/>
    <col min="20" max="20" width="9.1796875" style="30" hidden="1" customWidth="1"/>
    <col min="21" max="22" width="11.54296875" style="30" hidden="1" customWidth="1"/>
    <col min="23" max="23" width="12.7265625" style="30" hidden="1" customWidth="1"/>
    <col min="24" max="24" width="17" style="30" customWidth="1"/>
    <col min="25" max="26" width="14.1796875" style="30" customWidth="1"/>
    <col min="27" max="28" width="16.81640625" style="30" customWidth="1"/>
    <col min="29" max="29" width="10.26953125" style="30" bestFit="1" customWidth="1"/>
    <col min="30" max="30" width="9.26953125" style="30" customWidth="1"/>
    <col min="31" max="16384" width="9.1796875" style="30"/>
  </cols>
  <sheetData>
    <row r="1" spans="1:30" ht="95.25" customHeight="1" x14ac:dyDescent="0.35">
      <c r="A1" s="3" t="s">
        <v>508</v>
      </c>
      <c r="B1" s="3"/>
      <c r="C1" s="3"/>
      <c r="D1" s="3"/>
      <c r="E1" s="6"/>
      <c r="F1" s="5"/>
      <c r="G1" s="2"/>
      <c r="H1" s="4"/>
      <c r="I1" s="4"/>
      <c r="J1" s="4"/>
      <c r="K1" s="4"/>
      <c r="L1" s="3"/>
      <c r="M1" s="55"/>
      <c r="N1" s="25"/>
      <c r="O1" s="62"/>
      <c r="P1" s="62" t="s">
        <v>509</v>
      </c>
      <c r="Q1" s="63" t="s">
        <v>511</v>
      </c>
      <c r="R1" s="64" t="s">
        <v>510</v>
      </c>
      <c r="S1" s="64" t="s">
        <v>512</v>
      </c>
      <c r="T1" s="64" t="s">
        <v>513</v>
      </c>
      <c r="U1" s="64" t="s">
        <v>514</v>
      </c>
      <c r="V1" s="64" t="s">
        <v>515</v>
      </c>
      <c r="W1" s="64" t="s">
        <v>516</v>
      </c>
      <c r="X1" s="64" t="s">
        <v>724</v>
      </c>
      <c r="Y1" s="64" t="s">
        <v>718</v>
      </c>
      <c r="Z1" s="64" t="s">
        <v>719</v>
      </c>
      <c r="AA1" s="64" t="s">
        <v>723</v>
      </c>
      <c r="AB1" s="64" t="s">
        <v>730</v>
      </c>
      <c r="AC1" s="64" t="s">
        <v>717</v>
      </c>
      <c r="AD1" s="73"/>
    </row>
    <row r="2" spans="1:30" s="31" customFormat="1" x14ac:dyDescent="0.35">
      <c r="A2" s="59" t="s">
        <v>497</v>
      </c>
      <c r="B2" s="59" t="s">
        <v>496</v>
      </c>
      <c r="C2" s="59" t="s">
        <v>495</v>
      </c>
      <c r="D2" s="59" t="s">
        <v>494</v>
      </c>
      <c r="E2" s="60" t="s">
        <v>493</v>
      </c>
      <c r="F2" s="60" t="s">
        <v>492</v>
      </c>
      <c r="G2" s="59" t="s">
        <v>491</v>
      </c>
      <c r="H2" s="59" t="s">
        <v>490</v>
      </c>
      <c r="I2" s="59" t="s">
        <v>489</v>
      </c>
      <c r="J2" s="59" t="s">
        <v>488</v>
      </c>
      <c r="K2" s="59" t="s">
        <v>498</v>
      </c>
      <c r="L2" s="59" t="s">
        <v>487</v>
      </c>
      <c r="M2" s="61" t="s">
        <v>517</v>
      </c>
      <c r="N2" s="61" t="s">
        <v>486</v>
      </c>
      <c r="P2" s="50">
        <v>33205.47</v>
      </c>
      <c r="Q2" s="31">
        <v>575.01</v>
      </c>
      <c r="R2" s="31">
        <v>150</v>
      </c>
      <c r="S2" s="50">
        <v>127497.57</v>
      </c>
      <c r="T2" s="31">
        <v>1298.4200000000003</v>
      </c>
      <c r="U2" s="50">
        <v>2717.2</v>
      </c>
      <c r="V2" s="50">
        <v>455.79999999999995</v>
      </c>
      <c r="W2" s="50">
        <v>267.60000000000002</v>
      </c>
      <c r="X2" s="50">
        <v>277904.48</v>
      </c>
      <c r="Y2" s="50">
        <v>14.38</v>
      </c>
      <c r="Z2" s="50">
        <v>245.17</v>
      </c>
      <c r="AA2" s="50">
        <v>113.95</v>
      </c>
      <c r="AB2" s="50">
        <v>63834.65</v>
      </c>
      <c r="AC2" s="50">
        <v>4.91</v>
      </c>
      <c r="AD2" s="50"/>
    </row>
    <row r="3" spans="1:30" x14ac:dyDescent="0.35">
      <c r="A3" s="24" t="s">
        <v>409</v>
      </c>
      <c r="B3" s="24"/>
      <c r="C3" s="7"/>
      <c r="D3" s="16" t="s">
        <v>485</v>
      </c>
      <c r="E3" s="13" t="s">
        <v>106</v>
      </c>
      <c r="F3" s="7" t="s">
        <v>110</v>
      </c>
      <c r="G3" s="10" t="str">
        <f t="shared" ref="G3:G64" si="0">CONCATENATE(H3,I3,J3,L3)</f>
        <v>01000303004</v>
      </c>
      <c r="H3" s="12" t="s">
        <v>3</v>
      </c>
      <c r="I3" s="11">
        <v>303004</v>
      </c>
      <c r="J3" s="11"/>
      <c r="K3" s="11"/>
      <c r="L3" s="11"/>
      <c r="M3" s="26">
        <v>10530</v>
      </c>
      <c r="N3" s="34">
        <v>1</v>
      </c>
      <c r="O3" s="30">
        <f>+N3/139</f>
        <v>7.1942446043165471E-3</v>
      </c>
      <c r="P3" s="50">
        <v>238.89</v>
      </c>
      <c r="Q3" s="30">
        <v>4.1399999999999997</v>
      </c>
      <c r="R3" s="30">
        <v>1.08</v>
      </c>
      <c r="S3" s="58">
        <v>917.25</v>
      </c>
      <c r="T3" s="30">
        <v>9.34</v>
      </c>
      <c r="U3" s="30">
        <v>19.55</v>
      </c>
      <c r="V3" s="30">
        <v>3.28</v>
      </c>
      <c r="W3" s="30">
        <v>1.93</v>
      </c>
      <c r="X3" s="65">
        <f>ROUND($X$2*O3,2)</f>
        <v>1999.31</v>
      </c>
      <c r="Y3" s="65">
        <f>ROUND(O3*$Y$2,2)</f>
        <v>0.1</v>
      </c>
      <c r="Z3" s="65">
        <v>1.77</v>
      </c>
      <c r="AA3" s="65">
        <f>ROUND(O3*$AA$2,2)</f>
        <v>0.82</v>
      </c>
      <c r="AB3" s="65">
        <f>ROUND(O3*$AB$2,2)</f>
        <v>459.24</v>
      </c>
      <c r="AC3" s="30">
        <v>0.03</v>
      </c>
    </row>
    <row r="4" spans="1:30" x14ac:dyDescent="0.35">
      <c r="A4" s="7" t="s">
        <v>484</v>
      </c>
      <c r="B4" s="7" t="s">
        <v>483</v>
      </c>
      <c r="C4" s="7"/>
      <c r="D4" s="16" t="s">
        <v>482</v>
      </c>
      <c r="E4" s="13" t="s">
        <v>104</v>
      </c>
      <c r="F4" s="7" t="s">
        <v>110</v>
      </c>
      <c r="G4" s="10" t="str">
        <f t="shared" si="0"/>
        <v>0214056004670080</v>
      </c>
      <c r="H4" s="12" t="s">
        <v>78</v>
      </c>
      <c r="I4" s="11">
        <v>560046</v>
      </c>
      <c r="J4" s="11"/>
      <c r="K4" s="11"/>
      <c r="L4" s="11">
        <v>70080</v>
      </c>
      <c r="M4" s="26">
        <v>10260</v>
      </c>
      <c r="N4" s="34">
        <v>1</v>
      </c>
      <c r="O4" s="30">
        <f t="shared" ref="O4:O65" si="1">+N4/139</f>
        <v>7.1942446043165471E-3</v>
      </c>
      <c r="P4" s="50">
        <v>238.89</v>
      </c>
      <c r="Q4" s="30">
        <v>4.1399999999999997</v>
      </c>
      <c r="R4" s="30">
        <v>1.08</v>
      </c>
      <c r="S4" s="58">
        <v>917.25</v>
      </c>
      <c r="T4" s="30">
        <v>9.34</v>
      </c>
      <c r="U4" s="30">
        <v>19.55</v>
      </c>
      <c r="V4" s="30">
        <v>3.28</v>
      </c>
      <c r="W4" s="30">
        <v>1.93</v>
      </c>
      <c r="X4" s="65">
        <f t="shared" ref="X4:X65" si="2">ROUND($X$2*O4,2)</f>
        <v>1999.31</v>
      </c>
      <c r="Y4" s="65">
        <f t="shared" ref="Y4:Y65" si="3">ROUND(O4*$Y$2,2)</f>
        <v>0.1</v>
      </c>
      <c r="Z4" s="65">
        <v>1.77</v>
      </c>
      <c r="AA4" s="65">
        <f t="shared" ref="AA4:AB67" si="4">ROUND(O4*$AA$2,2)</f>
        <v>0.82</v>
      </c>
      <c r="AB4" s="65">
        <f t="shared" ref="AB4:AB67" si="5">ROUND(O4*$AB$2,2)</f>
        <v>459.24</v>
      </c>
      <c r="AC4" s="30">
        <v>0.03</v>
      </c>
    </row>
    <row r="5" spans="1:30" x14ac:dyDescent="0.35">
      <c r="A5" s="7" t="s">
        <v>409</v>
      </c>
      <c r="B5" s="7"/>
      <c r="C5" s="7"/>
      <c r="D5" s="16" t="s">
        <v>481</v>
      </c>
      <c r="E5" s="13" t="s">
        <v>106</v>
      </c>
      <c r="F5" s="7" t="s">
        <v>110</v>
      </c>
      <c r="G5" s="10" t="str">
        <f t="shared" si="0"/>
        <v>01000303007</v>
      </c>
      <c r="H5" s="12" t="s">
        <v>3</v>
      </c>
      <c r="I5" s="11">
        <v>303007</v>
      </c>
      <c r="J5" s="11"/>
      <c r="K5" s="11"/>
      <c r="L5" s="11"/>
      <c r="M5" s="26">
        <v>10540</v>
      </c>
      <c r="N5" s="34">
        <v>1</v>
      </c>
      <c r="O5" s="30">
        <f t="shared" si="1"/>
        <v>7.1942446043165471E-3</v>
      </c>
      <c r="P5" s="50">
        <v>238.89</v>
      </c>
      <c r="Q5" s="30">
        <v>4.1399999999999997</v>
      </c>
      <c r="R5" s="30">
        <v>1.08</v>
      </c>
      <c r="S5" s="58">
        <v>917.25</v>
      </c>
      <c r="T5" s="30">
        <v>9.34</v>
      </c>
      <c r="U5" s="30">
        <v>19.55</v>
      </c>
      <c r="V5" s="30">
        <v>3.28</v>
      </c>
      <c r="W5" s="30">
        <v>1.93</v>
      </c>
      <c r="X5" s="65">
        <f t="shared" si="2"/>
        <v>1999.31</v>
      </c>
      <c r="Y5" s="65">
        <f t="shared" si="3"/>
        <v>0.1</v>
      </c>
      <c r="Z5" s="65">
        <v>1.77</v>
      </c>
      <c r="AA5" s="65">
        <f t="shared" si="4"/>
        <v>0.82</v>
      </c>
      <c r="AB5" s="65">
        <f t="shared" si="5"/>
        <v>459.24</v>
      </c>
      <c r="AC5" s="30">
        <v>0.03</v>
      </c>
    </row>
    <row r="6" spans="1:30" x14ac:dyDescent="0.35">
      <c r="A6" s="7" t="s">
        <v>480</v>
      </c>
      <c r="B6" s="7" t="s">
        <v>479</v>
      </c>
      <c r="C6" s="7"/>
      <c r="D6" s="16" t="s">
        <v>478</v>
      </c>
      <c r="E6" s="13" t="s">
        <v>196</v>
      </c>
      <c r="F6" s="7" t="s">
        <v>110</v>
      </c>
      <c r="G6" s="10" t="str">
        <f t="shared" si="0"/>
        <v>0100039900370014</v>
      </c>
      <c r="H6" s="12" t="s">
        <v>3</v>
      </c>
      <c r="I6" s="11">
        <v>399003</v>
      </c>
      <c r="J6" s="11"/>
      <c r="K6" s="11"/>
      <c r="L6" s="11">
        <v>70014</v>
      </c>
      <c r="M6" s="26">
        <v>10230</v>
      </c>
      <c r="N6" s="34">
        <v>1</v>
      </c>
      <c r="O6" s="30">
        <f t="shared" si="1"/>
        <v>7.1942446043165471E-3</v>
      </c>
      <c r="P6" s="50">
        <v>238.89</v>
      </c>
      <c r="Q6" s="30">
        <v>4.1399999999999997</v>
      </c>
      <c r="R6" s="30">
        <v>1.08</v>
      </c>
      <c r="S6" s="58">
        <v>917.25</v>
      </c>
      <c r="T6" s="30">
        <v>9.34</v>
      </c>
      <c r="U6" s="30">
        <v>19.55</v>
      </c>
      <c r="V6" s="30">
        <v>3.28</v>
      </c>
      <c r="W6" s="30">
        <v>1.93</v>
      </c>
      <c r="X6" s="65">
        <f t="shared" si="2"/>
        <v>1999.31</v>
      </c>
      <c r="Y6" s="65">
        <f t="shared" si="3"/>
        <v>0.1</v>
      </c>
      <c r="Z6" s="65">
        <v>1.77</v>
      </c>
      <c r="AA6" s="65">
        <f t="shared" si="4"/>
        <v>0.82</v>
      </c>
      <c r="AB6" s="65">
        <f t="shared" si="5"/>
        <v>459.24</v>
      </c>
      <c r="AC6" s="30">
        <v>0.03</v>
      </c>
    </row>
    <row r="7" spans="1:30" x14ac:dyDescent="0.35">
      <c r="A7" s="7" t="s">
        <v>477</v>
      </c>
      <c r="B7" s="7" t="s">
        <v>476</v>
      </c>
      <c r="C7" s="7"/>
      <c r="D7" s="16" t="s">
        <v>475</v>
      </c>
      <c r="E7" s="16" t="s">
        <v>147</v>
      </c>
      <c r="F7" s="7" t="s">
        <v>110</v>
      </c>
      <c r="G7" s="10" t="str">
        <f t="shared" si="0"/>
        <v>0214056004670080</v>
      </c>
      <c r="H7" s="12" t="s">
        <v>78</v>
      </c>
      <c r="I7" s="11">
        <v>560046</v>
      </c>
      <c r="J7" s="11"/>
      <c r="K7" s="11"/>
      <c r="L7" s="11">
        <v>70080</v>
      </c>
      <c r="M7" s="26">
        <v>10610</v>
      </c>
      <c r="N7" s="34">
        <v>1</v>
      </c>
      <c r="O7" s="30">
        <f t="shared" si="1"/>
        <v>7.1942446043165471E-3</v>
      </c>
      <c r="P7" s="50">
        <v>238.89</v>
      </c>
      <c r="Q7" s="30">
        <v>4.1399999999999997</v>
      </c>
      <c r="R7" s="30">
        <v>1.08</v>
      </c>
      <c r="S7" s="58">
        <v>917.25</v>
      </c>
      <c r="T7" s="30">
        <v>9.34</v>
      </c>
      <c r="U7" s="30">
        <v>19.55</v>
      </c>
      <c r="V7" s="30">
        <v>3.28</v>
      </c>
      <c r="W7" s="30">
        <v>1.93</v>
      </c>
      <c r="X7" s="65">
        <f t="shared" si="2"/>
        <v>1999.31</v>
      </c>
      <c r="Y7" s="65">
        <f t="shared" si="3"/>
        <v>0.1</v>
      </c>
      <c r="Z7" s="65">
        <v>1.77</v>
      </c>
      <c r="AA7" s="65">
        <f t="shared" si="4"/>
        <v>0.82</v>
      </c>
      <c r="AB7" s="65">
        <f t="shared" si="5"/>
        <v>459.24</v>
      </c>
      <c r="AC7" s="30">
        <v>0.03</v>
      </c>
    </row>
    <row r="8" spans="1:30" x14ac:dyDescent="0.35">
      <c r="A8" s="7" t="s">
        <v>474</v>
      </c>
      <c r="B8" s="7" t="s">
        <v>473</v>
      </c>
      <c r="C8" s="7"/>
      <c r="D8" s="16" t="s">
        <v>472</v>
      </c>
      <c r="E8" s="13" t="s">
        <v>106</v>
      </c>
      <c r="F8" s="7" t="s">
        <v>110</v>
      </c>
      <c r="G8" s="10" t="str">
        <f t="shared" si="0"/>
        <v>01000303004</v>
      </c>
      <c r="H8" s="12" t="s">
        <v>3</v>
      </c>
      <c r="I8" s="22">
        <v>303004</v>
      </c>
      <c r="J8" s="22"/>
      <c r="K8" s="22"/>
      <c r="L8" s="22"/>
      <c r="M8" s="26">
        <v>10530</v>
      </c>
      <c r="N8" s="35">
        <v>1</v>
      </c>
      <c r="O8" s="30">
        <f t="shared" si="1"/>
        <v>7.1942446043165471E-3</v>
      </c>
      <c r="P8" s="50">
        <v>238.89</v>
      </c>
      <c r="Q8" s="30">
        <v>4.1399999999999997</v>
      </c>
      <c r="R8" s="30">
        <v>1.08</v>
      </c>
      <c r="S8" s="58">
        <v>917.25</v>
      </c>
      <c r="T8" s="30">
        <v>9.34</v>
      </c>
      <c r="U8" s="30">
        <v>19.55</v>
      </c>
      <c r="V8" s="30">
        <v>3.28</v>
      </c>
      <c r="W8" s="30">
        <v>1.93</v>
      </c>
      <c r="X8" s="65">
        <f t="shared" si="2"/>
        <v>1999.31</v>
      </c>
      <c r="Y8" s="65">
        <f t="shared" si="3"/>
        <v>0.1</v>
      </c>
      <c r="Z8" s="65">
        <v>1.77</v>
      </c>
      <c r="AA8" s="65">
        <f t="shared" si="4"/>
        <v>0.82</v>
      </c>
      <c r="AB8" s="65">
        <f t="shared" si="5"/>
        <v>459.24</v>
      </c>
      <c r="AC8" s="30">
        <v>0.03</v>
      </c>
    </row>
    <row r="9" spans="1:30" x14ac:dyDescent="0.35">
      <c r="A9" s="7" t="s">
        <v>409</v>
      </c>
      <c r="B9" s="7" t="s">
        <v>470</v>
      </c>
      <c r="C9" s="7"/>
      <c r="D9" s="16" t="s">
        <v>405</v>
      </c>
      <c r="E9" s="16" t="s">
        <v>130</v>
      </c>
      <c r="F9" s="7" t="s">
        <v>110</v>
      </c>
      <c r="G9" s="10" t="str">
        <f t="shared" si="0"/>
        <v>10000390004CJS5651702</v>
      </c>
      <c r="H9" s="12" t="s">
        <v>79</v>
      </c>
      <c r="I9" s="11">
        <v>390004</v>
      </c>
      <c r="J9" s="11" t="s">
        <v>80</v>
      </c>
      <c r="K9" s="11"/>
      <c r="L9" s="11"/>
      <c r="M9" s="26">
        <v>10330</v>
      </c>
      <c r="N9" s="34">
        <v>0.1</v>
      </c>
      <c r="O9" s="30">
        <f t="shared" si="1"/>
        <v>7.1942446043165469E-4</v>
      </c>
      <c r="P9" s="50">
        <v>23.89</v>
      </c>
      <c r="Q9" s="30">
        <v>0.41</v>
      </c>
      <c r="R9" s="30">
        <v>0.11</v>
      </c>
      <c r="S9" s="58">
        <v>91.72</v>
      </c>
      <c r="T9" s="30">
        <v>0.93</v>
      </c>
      <c r="U9" s="30">
        <v>1.95</v>
      </c>
      <c r="V9" s="30">
        <v>0.33</v>
      </c>
      <c r="W9" s="30">
        <v>0.19</v>
      </c>
      <c r="X9" s="65">
        <f t="shared" si="2"/>
        <v>199.93</v>
      </c>
      <c r="Y9" s="65">
        <f t="shared" si="3"/>
        <v>0.01</v>
      </c>
      <c r="Z9" s="65">
        <f t="shared" ref="Z9:Z65" si="6">ROUND(O9*$Z$2,2)</f>
        <v>0.18</v>
      </c>
      <c r="AA9" s="65">
        <f t="shared" si="4"/>
        <v>0.08</v>
      </c>
      <c r="AB9" s="65">
        <f t="shared" si="5"/>
        <v>45.92</v>
      </c>
      <c r="AC9" s="30">
        <f t="shared" ref="AC9:AC14" si="7">ROUND(O9*$AC$2,2)</f>
        <v>0</v>
      </c>
    </row>
    <row r="10" spans="1:30" x14ac:dyDescent="0.35">
      <c r="A10" s="7" t="s">
        <v>409</v>
      </c>
      <c r="B10" s="7" t="s">
        <v>470</v>
      </c>
      <c r="C10" s="7"/>
      <c r="D10" s="16" t="s">
        <v>405</v>
      </c>
      <c r="E10" s="16" t="s">
        <v>130</v>
      </c>
      <c r="F10" s="7" t="s">
        <v>110</v>
      </c>
      <c r="G10" s="10" t="str">
        <f t="shared" si="0"/>
        <v>10000390004CJS5601701</v>
      </c>
      <c r="H10" s="12" t="s">
        <v>79</v>
      </c>
      <c r="I10" s="11">
        <v>390004</v>
      </c>
      <c r="J10" s="11" t="s">
        <v>82</v>
      </c>
      <c r="K10" s="11" t="s">
        <v>81</v>
      </c>
      <c r="L10" s="11"/>
      <c r="M10" s="26">
        <v>10330</v>
      </c>
      <c r="N10" s="34">
        <v>0.85</v>
      </c>
      <c r="O10" s="30">
        <f t="shared" si="1"/>
        <v>6.1151079136690647E-3</v>
      </c>
      <c r="P10" s="50">
        <v>203.06</v>
      </c>
      <c r="Q10" s="30">
        <v>3.52</v>
      </c>
      <c r="R10" s="30">
        <v>0.92</v>
      </c>
      <c r="S10" s="58">
        <v>779.66</v>
      </c>
      <c r="T10" s="30">
        <v>7.94</v>
      </c>
      <c r="U10" s="30">
        <v>16.62</v>
      </c>
      <c r="V10" s="30">
        <v>2.79</v>
      </c>
      <c r="W10" s="30">
        <v>1.64</v>
      </c>
      <c r="X10" s="65">
        <f t="shared" si="2"/>
        <v>1699.42</v>
      </c>
      <c r="Y10" s="65">
        <f t="shared" si="3"/>
        <v>0.09</v>
      </c>
      <c r="Z10" s="65">
        <f t="shared" si="6"/>
        <v>1.5</v>
      </c>
      <c r="AA10" s="65">
        <f t="shared" si="4"/>
        <v>0.7</v>
      </c>
      <c r="AB10" s="65">
        <f t="shared" si="5"/>
        <v>390.36</v>
      </c>
      <c r="AC10" s="30">
        <f t="shared" si="7"/>
        <v>0.03</v>
      </c>
    </row>
    <row r="11" spans="1:30" x14ac:dyDescent="0.35">
      <c r="A11" s="7" t="s">
        <v>471</v>
      </c>
      <c r="B11" s="7" t="s">
        <v>470</v>
      </c>
      <c r="C11" s="7"/>
      <c r="D11" s="16" t="s">
        <v>405</v>
      </c>
      <c r="E11" s="13" t="s">
        <v>130</v>
      </c>
      <c r="F11" s="7" t="s">
        <v>110</v>
      </c>
      <c r="G11" s="10" t="str">
        <f t="shared" si="0"/>
        <v>09300390004CJS99001</v>
      </c>
      <c r="H11" s="12" t="s">
        <v>83</v>
      </c>
      <c r="I11" s="11">
        <v>390004</v>
      </c>
      <c r="J11" s="11" t="s">
        <v>84</v>
      </c>
      <c r="K11" s="11" t="s">
        <v>81</v>
      </c>
      <c r="L11" s="11"/>
      <c r="M11" s="26">
        <v>10330</v>
      </c>
      <c r="N11" s="34">
        <v>0.05</v>
      </c>
      <c r="O11" s="30">
        <f t="shared" si="1"/>
        <v>3.5971223021582735E-4</v>
      </c>
      <c r="P11" s="50">
        <v>11.94</v>
      </c>
      <c r="Q11" s="30">
        <v>0.21</v>
      </c>
      <c r="R11" s="30">
        <v>0.05</v>
      </c>
      <c r="S11" s="58">
        <v>45.86</v>
      </c>
      <c r="T11" s="30">
        <v>0.47</v>
      </c>
      <c r="U11" s="30">
        <v>0.98</v>
      </c>
      <c r="V11" s="30">
        <v>0.16</v>
      </c>
      <c r="W11" s="30">
        <v>0.1</v>
      </c>
      <c r="X11" s="65">
        <f t="shared" si="2"/>
        <v>99.97</v>
      </c>
      <c r="Y11" s="65">
        <f t="shared" si="3"/>
        <v>0.01</v>
      </c>
      <c r="Z11" s="65">
        <f t="shared" si="6"/>
        <v>0.09</v>
      </c>
      <c r="AA11" s="65">
        <f t="shared" si="4"/>
        <v>0.04</v>
      </c>
      <c r="AB11" s="65">
        <f t="shared" si="5"/>
        <v>22.96</v>
      </c>
      <c r="AC11" s="30">
        <f t="shared" si="7"/>
        <v>0</v>
      </c>
    </row>
    <row r="12" spans="1:30" x14ac:dyDescent="0.35">
      <c r="A12" s="7" t="s">
        <v>469</v>
      </c>
      <c r="B12" s="7" t="s">
        <v>468</v>
      </c>
      <c r="C12" s="7"/>
      <c r="D12" s="16" t="s">
        <v>467</v>
      </c>
      <c r="E12" s="16" t="s">
        <v>130</v>
      </c>
      <c r="F12" s="7" t="s">
        <v>110</v>
      </c>
      <c r="G12" s="10" t="str">
        <f t="shared" si="0"/>
        <v>10000390004CJS5651702</v>
      </c>
      <c r="H12" s="12" t="s">
        <v>79</v>
      </c>
      <c r="I12" s="11">
        <v>390004</v>
      </c>
      <c r="J12" s="11" t="s">
        <v>80</v>
      </c>
      <c r="K12" s="11"/>
      <c r="L12" s="11"/>
      <c r="M12" s="26">
        <v>10330</v>
      </c>
      <c r="N12" s="34">
        <v>0.1</v>
      </c>
      <c r="O12" s="30">
        <f t="shared" si="1"/>
        <v>7.1942446043165469E-4</v>
      </c>
      <c r="P12" s="50">
        <v>23.89</v>
      </c>
      <c r="Q12" s="30">
        <v>0.41</v>
      </c>
      <c r="R12" s="30">
        <v>0.11</v>
      </c>
      <c r="S12" s="58">
        <v>91.72</v>
      </c>
      <c r="T12" s="30">
        <v>0.93</v>
      </c>
      <c r="U12" s="30">
        <v>1.95</v>
      </c>
      <c r="V12" s="30">
        <v>0.33</v>
      </c>
      <c r="W12" s="30">
        <v>0.19</v>
      </c>
      <c r="X12" s="65">
        <f t="shared" si="2"/>
        <v>199.93</v>
      </c>
      <c r="Y12" s="65">
        <f t="shared" si="3"/>
        <v>0.01</v>
      </c>
      <c r="Z12" s="65">
        <f t="shared" si="6"/>
        <v>0.18</v>
      </c>
      <c r="AA12" s="65">
        <f t="shared" si="4"/>
        <v>0.08</v>
      </c>
      <c r="AB12" s="65">
        <f t="shared" si="5"/>
        <v>45.92</v>
      </c>
      <c r="AC12" s="30">
        <f t="shared" si="7"/>
        <v>0</v>
      </c>
    </row>
    <row r="13" spans="1:30" x14ac:dyDescent="0.35">
      <c r="A13" s="7" t="s">
        <v>469</v>
      </c>
      <c r="B13" s="7" t="s">
        <v>468</v>
      </c>
      <c r="C13" s="7"/>
      <c r="D13" s="16" t="s">
        <v>467</v>
      </c>
      <c r="E13" s="16" t="s">
        <v>130</v>
      </c>
      <c r="F13" s="7" t="s">
        <v>110</v>
      </c>
      <c r="G13" s="10" t="str">
        <f t="shared" si="0"/>
        <v>10000390004CJS5601701</v>
      </c>
      <c r="H13" s="12" t="s">
        <v>79</v>
      </c>
      <c r="I13" s="11">
        <v>390004</v>
      </c>
      <c r="J13" s="11" t="s">
        <v>82</v>
      </c>
      <c r="K13" s="11" t="s">
        <v>81</v>
      </c>
      <c r="L13" s="11"/>
      <c r="M13" s="26">
        <v>10330</v>
      </c>
      <c r="N13" s="34">
        <v>0.85</v>
      </c>
      <c r="O13" s="30">
        <f t="shared" si="1"/>
        <v>6.1151079136690647E-3</v>
      </c>
      <c r="P13" s="50">
        <v>203.06</v>
      </c>
      <c r="Q13" s="30">
        <v>3.52</v>
      </c>
      <c r="R13" s="30">
        <v>0.92</v>
      </c>
      <c r="S13" s="58">
        <v>779.66</v>
      </c>
      <c r="T13" s="30">
        <v>7.94</v>
      </c>
      <c r="U13" s="30">
        <v>16.62</v>
      </c>
      <c r="V13" s="30">
        <v>2.79</v>
      </c>
      <c r="W13" s="30">
        <v>1.64</v>
      </c>
      <c r="X13" s="65">
        <f t="shared" si="2"/>
        <v>1699.42</v>
      </c>
      <c r="Y13" s="65">
        <f t="shared" si="3"/>
        <v>0.09</v>
      </c>
      <c r="Z13" s="65">
        <f t="shared" si="6"/>
        <v>1.5</v>
      </c>
      <c r="AA13" s="65">
        <f t="shared" si="4"/>
        <v>0.7</v>
      </c>
      <c r="AB13" s="65">
        <f t="shared" si="5"/>
        <v>390.36</v>
      </c>
      <c r="AC13" s="30">
        <f t="shared" si="7"/>
        <v>0.03</v>
      </c>
    </row>
    <row r="14" spans="1:30" x14ac:dyDescent="0.35">
      <c r="A14" s="7" t="s">
        <v>469</v>
      </c>
      <c r="B14" s="7" t="s">
        <v>468</v>
      </c>
      <c r="C14" s="7"/>
      <c r="D14" s="16" t="s">
        <v>467</v>
      </c>
      <c r="E14" s="13" t="s">
        <v>130</v>
      </c>
      <c r="F14" s="7" t="s">
        <v>110</v>
      </c>
      <c r="G14" s="10" t="str">
        <f t="shared" si="0"/>
        <v>09300390004CJS99001</v>
      </c>
      <c r="H14" s="12" t="s">
        <v>83</v>
      </c>
      <c r="I14" s="11">
        <v>390004</v>
      </c>
      <c r="J14" s="11" t="s">
        <v>84</v>
      </c>
      <c r="K14" s="11" t="s">
        <v>81</v>
      </c>
      <c r="L14" s="11"/>
      <c r="M14" s="26">
        <v>10330</v>
      </c>
      <c r="N14" s="34">
        <v>0.05</v>
      </c>
      <c r="O14" s="30">
        <f t="shared" si="1"/>
        <v>3.5971223021582735E-4</v>
      </c>
      <c r="P14" s="50">
        <v>11.94</v>
      </c>
      <c r="Q14" s="30">
        <v>0.21</v>
      </c>
      <c r="R14" s="30">
        <v>0.05</v>
      </c>
      <c r="S14" s="58">
        <v>45.86</v>
      </c>
      <c r="T14" s="30">
        <v>0.47</v>
      </c>
      <c r="U14" s="30">
        <v>0.98</v>
      </c>
      <c r="V14" s="30">
        <v>0.16</v>
      </c>
      <c r="W14" s="30">
        <v>0.1</v>
      </c>
      <c r="X14" s="65">
        <f t="shared" si="2"/>
        <v>99.97</v>
      </c>
      <c r="Y14" s="65">
        <f t="shared" si="3"/>
        <v>0.01</v>
      </c>
      <c r="Z14" s="65">
        <f t="shared" si="6"/>
        <v>0.09</v>
      </c>
      <c r="AA14" s="65">
        <f t="shared" si="4"/>
        <v>0.04</v>
      </c>
      <c r="AB14" s="65">
        <f t="shared" si="5"/>
        <v>22.96</v>
      </c>
      <c r="AC14" s="30">
        <f t="shared" si="7"/>
        <v>0</v>
      </c>
    </row>
    <row r="15" spans="1:30" x14ac:dyDescent="0.35">
      <c r="A15" s="7" t="s">
        <v>466</v>
      </c>
      <c r="B15" s="7" t="s">
        <v>465</v>
      </c>
      <c r="C15" s="7"/>
      <c r="D15" s="16" t="s">
        <v>464</v>
      </c>
      <c r="E15" s="13" t="s">
        <v>254</v>
      </c>
      <c r="F15" s="7" t="s">
        <v>110</v>
      </c>
      <c r="G15" s="10" t="str">
        <f t="shared" si="0"/>
        <v>07040390004CJS7101601</v>
      </c>
      <c r="H15" s="12" t="s">
        <v>85</v>
      </c>
      <c r="I15" s="11">
        <v>390004</v>
      </c>
      <c r="J15" s="11" t="s">
        <v>86</v>
      </c>
      <c r="K15" s="11" t="s">
        <v>81</v>
      </c>
      <c r="L15" s="11"/>
      <c r="M15" s="26">
        <v>10410</v>
      </c>
      <c r="N15" s="34">
        <v>1</v>
      </c>
      <c r="O15" s="30">
        <f t="shared" si="1"/>
        <v>7.1942446043165471E-3</v>
      </c>
      <c r="P15" s="50">
        <v>238.89</v>
      </c>
      <c r="Q15" s="30">
        <v>4.1399999999999997</v>
      </c>
      <c r="R15" s="30">
        <v>1.08</v>
      </c>
      <c r="S15" s="58">
        <v>917.25</v>
      </c>
      <c r="T15" s="30">
        <v>9.34</v>
      </c>
      <c r="U15" s="30">
        <v>19.55</v>
      </c>
      <c r="V15" s="30">
        <v>3.28</v>
      </c>
      <c r="W15" s="30">
        <v>1.93</v>
      </c>
      <c r="X15" s="65">
        <f t="shared" si="2"/>
        <v>1999.31</v>
      </c>
      <c r="Y15" s="65">
        <f t="shared" si="3"/>
        <v>0.1</v>
      </c>
      <c r="Z15" s="65">
        <f t="shared" si="6"/>
        <v>1.76</v>
      </c>
      <c r="AA15" s="65">
        <f t="shared" si="4"/>
        <v>0.82</v>
      </c>
      <c r="AB15" s="65">
        <f t="shared" si="5"/>
        <v>459.24</v>
      </c>
      <c r="AC15" s="30">
        <v>0.03</v>
      </c>
    </row>
    <row r="16" spans="1:30" x14ac:dyDescent="0.35">
      <c r="A16" s="7" t="s">
        <v>463</v>
      </c>
      <c r="B16" s="7" t="s">
        <v>462</v>
      </c>
      <c r="C16" s="7"/>
      <c r="D16" s="16" t="s">
        <v>461</v>
      </c>
      <c r="E16" s="16" t="s">
        <v>147</v>
      </c>
      <c r="F16" s="7" t="s">
        <v>110</v>
      </c>
      <c r="G16" s="10" t="str">
        <f t="shared" si="0"/>
        <v>0214056004670080</v>
      </c>
      <c r="H16" s="12" t="s">
        <v>78</v>
      </c>
      <c r="I16" s="11">
        <v>560046</v>
      </c>
      <c r="J16" s="11"/>
      <c r="K16" s="11"/>
      <c r="L16" s="11">
        <v>70080</v>
      </c>
      <c r="M16" s="26">
        <v>10630</v>
      </c>
      <c r="N16" s="34">
        <v>1</v>
      </c>
      <c r="O16" s="30">
        <f t="shared" si="1"/>
        <v>7.1942446043165471E-3</v>
      </c>
      <c r="P16" s="50">
        <v>238.89</v>
      </c>
      <c r="Q16" s="30">
        <v>4.1399999999999997</v>
      </c>
      <c r="R16" s="30">
        <v>1.08</v>
      </c>
      <c r="S16" s="58">
        <v>917.25</v>
      </c>
      <c r="T16" s="30">
        <v>9.34</v>
      </c>
      <c r="U16" s="30">
        <v>19.55</v>
      </c>
      <c r="V16" s="30">
        <v>3.28</v>
      </c>
      <c r="W16" s="30">
        <v>1.93</v>
      </c>
      <c r="X16" s="65">
        <f t="shared" si="2"/>
        <v>1999.31</v>
      </c>
      <c r="Y16" s="65">
        <f t="shared" si="3"/>
        <v>0.1</v>
      </c>
      <c r="Z16" s="65">
        <f t="shared" si="6"/>
        <v>1.76</v>
      </c>
      <c r="AA16" s="65">
        <f t="shared" si="4"/>
        <v>0.82</v>
      </c>
      <c r="AB16" s="65">
        <f t="shared" si="5"/>
        <v>459.24</v>
      </c>
      <c r="AC16" s="30">
        <v>0.03</v>
      </c>
    </row>
    <row r="17" spans="1:29" x14ac:dyDescent="0.35">
      <c r="A17" s="7" t="s">
        <v>242</v>
      </c>
      <c r="B17" s="7" t="s">
        <v>460</v>
      </c>
      <c r="C17" s="7"/>
      <c r="D17" s="16" t="s">
        <v>459</v>
      </c>
      <c r="E17" s="16" t="s">
        <v>147</v>
      </c>
      <c r="F17" s="7" t="s">
        <v>110</v>
      </c>
      <c r="G17" s="10" t="str">
        <f t="shared" si="0"/>
        <v>0214056004770080</v>
      </c>
      <c r="H17" s="12" t="s">
        <v>78</v>
      </c>
      <c r="I17" s="11">
        <v>560047</v>
      </c>
      <c r="J17" s="11"/>
      <c r="K17" s="11"/>
      <c r="L17" s="11">
        <v>70080</v>
      </c>
      <c r="M17" s="26">
        <v>10620</v>
      </c>
      <c r="N17" s="34">
        <v>1</v>
      </c>
      <c r="O17" s="30">
        <f t="shared" si="1"/>
        <v>7.1942446043165471E-3</v>
      </c>
      <c r="P17" s="50">
        <v>238.89</v>
      </c>
      <c r="Q17" s="30">
        <v>4.1399999999999997</v>
      </c>
      <c r="R17" s="30">
        <v>1.08</v>
      </c>
      <c r="S17" s="58">
        <v>917.25</v>
      </c>
      <c r="T17" s="30">
        <v>9.34</v>
      </c>
      <c r="U17" s="30">
        <v>19.55</v>
      </c>
      <c r="V17" s="30">
        <v>3.28</v>
      </c>
      <c r="W17" s="30">
        <v>1.93</v>
      </c>
      <c r="X17" s="65">
        <f t="shared" si="2"/>
        <v>1999.31</v>
      </c>
      <c r="Y17" s="65">
        <f t="shared" si="3"/>
        <v>0.1</v>
      </c>
      <c r="Z17" s="65">
        <f t="shared" si="6"/>
        <v>1.76</v>
      </c>
      <c r="AA17" s="65">
        <f t="shared" si="4"/>
        <v>0.82</v>
      </c>
      <c r="AB17" s="65">
        <f t="shared" si="5"/>
        <v>459.24</v>
      </c>
      <c r="AC17" s="30">
        <v>0.03</v>
      </c>
    </row>
    <row r="18" spans="1:29" x14ac:dyDescent="0.35">
      <c r="A18" s="7" t="s">
        <v>302</v>
      </c>
      <c r="B18" s="7" t="s">
        <v>458</v>
      </c>
      <c r="C18" s="7"/>
      <c r="D18" s="16" t="s">
        <v>457</v>
      </c>
      <c r="E18" s="13" t="s">
        <v>111</v>
      </c>
      <c r="F18" s="7" t="s">
        <v>110</v>
      </c>
      <c r="G18" s="10" t="str">
        <f t="shared" si="0"/>
        <v>0100030300370022</v>
      </c>
      <c r="H18" s="12" t="s">
        <v>3</v>
      </c>
      <c r="I18" s="19">
        <v>303003</v>
      </c>
      <c r="J18" s="19"/>
      <c r="K18" s="19"/>
      <c r="L18" s="19">
        <v>70022</v>
      </c>
      <c r="M18" s="28">
        <v>10720</v>
      </c>
      <c r="N18" s="36">
        <v>1</v>
      </c>
      <c r="O18" s="30">
        <f t="shared" si="1"/>
        <v>7.1942446043165471E-3</v>
      </c>
      <c r="P18" s="50">
        <v>238.89</v>
      </c>
      <c r="Q18" s="30">
        <v>4.1399999999999997</v>
      </c>
      <c r="R18" s="30">
        <v>1.08</v>
      </c>
      <c r="S18" s="58">
        <v>917.25</v>
      </c>
      <c r="T18" s="30">
        <v>9.34</v>
      </c>
      <c r="U18" s="30">
        <v>19.55</v>
      </c>
      <c r="V18" s="30">
        <v>3.28</v>
      </c>
      <c r="W18" s="30">
        <v>1.93</v>
      </c>
      <c r="X18" s="65">
        <f t="shared" si="2"/>
        <v>1999.31</v>
      </c>
      <c r="Y18" s="65">
        <f t="shared" si="3"/>
        <v>0.1</v>
      </c>
      <c r="Z18" s="65">
        <f t="shared" si="6"/>
        <v>1.76</v>
      </c>
      <c r="AA18" s="65">
        <f t="shared" si="4"/>
        <v>0.82</v>
      </c>
      <c r="AB18" s="65">
        <f t="shared" si="5"/>
        <v>459.24</v>
      </c>
      <c r="AC18" s="30">
        <v>0.03</v>
      </c>
    </row>
    <row r="19" spans="1:29" x14ac:dyDescent="0.35">
      <c r="A19" s="7" t="s">
        <v>189</v>
      </c>
      <c r="B19" s="7" t="s">
        <v>456</v>
      </c>
      <c r="C19" s="7"/>
      <c r="D19" s="16" t="s">
        <v>455</v>
      </c>
      <c r="E19" s="16" t="s">
        <v>147</v>
      </c>
      <c r="F19" s="7" t="s">
        <v>110</v>
      </c>
      <c r="G19" s="10" t="str">
        <f t="shared" si="0"/>
        <v>0214056004770080</v>
      </c>
      <c r="H19" s="12" t="s">
        <v>78</v>
      </c>
      <c r="I19" s="11">
        <v>560047</v>
      </c>
      <c r="J19" s="11"/>
      <c r="K19" s="11"/>
      <c r="L19" s="11">
        <v>70080</v>
      </c>
      <c r="M19" s="26">
        <v>10620</v>
      </c>
      <c r="N19" s="34">
        <v>1</v>
      </c>
      <c r="O19" s="30">
        <f t="shared" si="1"/>
        <v>7.1942446043165471E-3</v>
      </c>
      <c r="P19" s="50">
        <v>238.89</v>
      </c>
      <c r="Q19" s="30">
        <v>4.1399999999999997</v>
      </c>
      <c r="R19" s="30">
        <v>1.08</v>
      </c>
      <c r="S19" s="58">
        <v>917.25</v>
      </c>
      <c r="T19" s="30">
        <v>9.34</v>
      </c>
      <c r="U19" s="30">
        <v>19.55</v>
      </c>
      <c r="V19" s="30">
        <v>3.28</v>
      </c>
      <c r="W19" s="30">
        <v>1.93</v>
      </c>
      <c r="X19" s="65">
        <f t="shared" si="2"/>
        <v>1999.31</v>
      </c>
      <c r="Y19" s="65">
        <f t="shared" si="3"/>
        <v>0.1</v>
      </c>
      <c r="Z19" s="65">
        <f t="shared" si="6"/>
        <v>1.76</v>
      </c>
      <c r="AA19" s="65">
        <f t="shared" si="4"/>
        <v>0.82</v>
      </c>
      <c r="AB19" s="65">
        <f t="shared" si="5"/>
        <v>459.24</v>
      </c>
      <c r="AC19" s="30">
        <v>0.03</v>
      </c>
    </row>
    <row r="20" spans="1:29" x14ac:dyDescent="0.35">
      <c r="A20" s="7" t="s">
        <v>454</v>
      </c>
      <c r="B20" s="7" t="s">
        <v>453</v>
      </c>
      <c r="C20" s="7"/>
      <c r="D20" s="16" t="s">
        <v>452</v>
      </c>
      <c r="E20" s="16" t="s">
        <v>147</v>
      </c>
      <c r="F20" s="7" t="s">
        <v>110</v>
      </c>
      <c r="G20" s="10" t="str">
        <f t="shared" si="0"/>
        <v>0214056004670080</v>
      </c>
      <c r="H20" s="12" t="s">
        <v>78</v>
      </c>
      <c r="I20" s="11">
        <v>560046</v>
      </c>
      <c r="J20" s="11"/>
      <c r="K20" s="11"/>
      <c r="L20" s="11">
        <v>70080</v>
      </c>
      <c r="M20" s="26">
        <v>10640</v>
      </c>
      <c r="N20" s="34">
        <v>1</v>
      </c>
      <c r="O20" s="30">
        <f t="shared" si="1"/>
        <v>7.1942446043165471E-3</v>
      </c>
      <c r="P20" s="50">
        <v>238.89</v>
      </c>
      <c r="Q20" s="30">
        <v>4.1399999999999997</v>
      </c>
      <c r="R20" s="30">
        <v>1.08</v>
      </c>
      <c r="S20" s="58">
        <v>917.25</v>
      </c>
      <c r="T20" s="30">
        <v>9.34</v>
      </c>
      <c r="U20" s="30">
        <v>19.55</v>
      </c>
      <c r="V20" s="30">
        <v>3.28</v>
      </c>
      <c r="W20" s="30">
        <v>1.93</v>
      </c>
      <c r="X20" s="65">
        <f t="shared" si="2"/>
        <v>1999.31</v>
      </c>
      <c r="Y20" s="65">
        <f t="shared" si="3"/>
        <v>0.1</v>
      </c>
      <c r="Z20" s="65">
        <f t="shared" si="6"/>
        <v>1.76</v>
      </c>
      <c r="AA20" s="65">
        <f t="shared" si="4"/>
        <v>0.82</v>
      </c>
      <c r="AB20" s="65">
        <f t="shared" si="5"/>
        <v>459.24</v>
      </c>
      <c r="AC20" s="30">
        <v>0.03</v>
      </c>
    </row>
    <row r="21" spans="1:29" x14ac:dyDescent="0.35">
      <c r="A21" s="7" t="s">
        <v>435</v>
      </c>
      <c r="B21" s="7" t="s">
        <v>451</v>
      </c>
      <c r="C21" s="7"/>
      <c r="D21" s="16" t="s">
        <v>450</v>
      </c>
      <c r="E21" s="16" t="s">
        <v>147</v>
      </c>
      <c r="F21" s="7" t="s">
        <v>110</v>
      </c>
      <c r="G21" s="10" t="str">
        <f t="shared" si="0"/>
        <v>0214056004670080</v>
      </c>
      <c r="H21" s="12" t="s">
        <v>78</v>
      </c>
      <c r="I21" s="11">
        <v>560046</v>
      </c>
      <c r="J21" s="11"/>
      <c r="K21" s="11"/>
      <c r="L21" s="11">
        <v>70080</v>
      </c>
      <c r="M21" s="26">
        <v>10640</v>
      </c>
      <c r="N21" s="34">
        <v>1</v>
      </c>
      <c r="O21" s="30">
        <f t="shared" si="1"/>
        <v>7.1942446043165471E-3</v>
      </c>
      <c r="P21" s="50">
        <v>238.89</v>
      </c>
      <c r="Q21" s="30">
        <v>4.1399999999999997</v>
      </c>
      <c r="R21" s="30">
        <v>1.08</v>
      </c>
      <c r="S21" s="58">
        <v>917.25</v>
      </c>
      <c r="T21" s="30">
        <v>9.34</v>
      </c>
      <c r="U21" s="30">
        <v>19.55</v>
      </c>
      <c r="V21" s="30">
        <v>3.28</v>
      </c>
      <c r="W21" s="30">
        <v>1.93</v>
      </c>
      <c r="X21" s="65">
        <f t="shared" si="2"/>
        <v>1999.31</v>
      </c>
      <c r="Y21" s="65">
        <f t="shared" si="3"/>
        <v>0.1</v>
      </c>
      <c r="Z21" s="65">
        <f t="shared" si="6"/>
        <v>1.76</v>
      </c>
      <c r="AA21" s="65">
        <f t="shared" si="4"/>
        <v>0.82</v>
      </c>
      <c r="AB21" s="65">
        <f t="shared" si="5"/>
        <v>459.24</v>
      </c>
      <c r="AC21" s="30">
        <v>0.03</v>
      </c>
    </row>
    <row r="22" spans="1:29" x14ac:dyDescent="0.35">
      <c r="A22" s="7" t="s">
        <v>449</v>
      </c>
      <c r="B22" s="7" t="s">
        <v>448</v>
      </c>
      <c r="C22" s="7"/>
      <c r="D22" s="16" t="s">
        <v>447</v>
      </c>
      <c r="E22" s="16" t="s">
        <v>147</v>
      </c>
      <c r="F22" s="7" t="s">
        <v>110</v>
      </c>
      <c r="G22" s="10" t="str">
        <f t="shared" si="0"/>
        <v>0214056004770080</v>
      </c>
      <c r="H22" s="12" t="s">
        <v>78</v>
      </c>
      <c r="I22" s="11">
        <v>560047</v>
      </c>
      <c r="J22" s="11"/>
      <c r="K22" s="11"/>
      <c r="L22" s="11">
        <v>70080</v>
      </c>
      <c r="M22" s="26">
        <v>10620</v>
      </c>
      <c r="N22" s="34">
        <v>1</v>
      </c>
      <c r="O22" s="30">
        <f t="shared" si="1"/>
        <v>7.1942446043165471E-3</v>
      </c>
      <c r="P22" s="50">
        <v>238.89</v>
      </c>
      <c r="Q22" s="30">
        <v>4.1399999999999997</v>
      </c>
      <c r="R22" s="30">
        <v>1.08</v>
      </c>
      <c r="S22" s="58">
        <v>917.25</v>
      </c>
      <c r="T22" s="30">
        <v>9.34</v>
      </c>
      <c r="U22" s="30">
        <v>19.55</v>
      </c>
      <c r="V22" s="30">
        <v>3.28</v>
      </c>
      <c r="W22" s="30">
        <v>1.93</v>
      </c>
      <c r="X22" s="65">
        <f t="shared" si="2"/>
        <v>1999.31</v>
      </c>
      <c r="Y22" s="65">
        <f t="shared" si="3"/>
        <v>0.1</v>
      </c>
      <c r="Z22" s="65">
        <f t="shared" si="6"/>
        <v>1.76</v>
      </c>
      <c r="AA22" s="65">
        <f t="shared" si="4"/>
        <v>0.82</v>
      </c>
      <c r="AB22" s="65">
        <f t="shared" si="5"/>
        <v>459.24</v>
      </c>
      <c r="AC22" s="30">
        <v>0.03</v>
      </c>
    </row>
    <row r="23" spans="1:29" x14ac:dyDescent="0.35">
      <c r="A23" s="7" t="s">
        <v>446</v>
      </c>
      <c r="B23" s="7" t="s">
        <v>445</v>
      </c>
      <c r="C23" s="7"/>
      <c r="D23" s="16" t="s">
        <v>444</v>
      </c>
      <c r="E23" s="16" t="s">
        <v>106</v>
      </c>
      <c r="F23" s="7" t="s">
        <v>110</v>
      </c>
      <c r="G23" s="10" t="str">
        <f t="shared" si="0"/>
        <v>01000303004</v>
      </c>
      <c r="H23" s="12" t="s">
        <v>3</v>
      </c>
      <c r="I23" s="11">
        <v>303004</v>
      </c>
      <c r="J23" s="11"/>
      <c r="K23" s="11"/>
      <c r="L23" s="11"/>
      <c r="M23" s="26">
        <v>10530</v>
      </c>
      <c r="N23" s="34">
        <v>1</v>
      </c>
      <c r="O23" s="30">
        <f t="shared" si="1"/>
        <v>7.1942446043165471E-3</v>
      </c>
      <c r="P23" s="50">
        <v>238.89</v>
      </c>
      <c r="Q23" s="30">
        <v>4.1399999999999997</v>
      </c>
      <c r="R23" s="30">
        <v>1.08</v>
      </c>
      <c r="S23" s="58">
        <v>917.25</v>
      </c>
      <c r="T23" s="30">
        <v>9.34</v>
      </c>
      <c r="U23" s="30">
        <v>19.55</v>
      </c>
      <c r="V23" s="30">
        <v>3.28</v>
      </c>
      <c r="W23" s="30">
        <v>1.93</v>
      </c>
      <c r="X23" s="65">
        <f t="shared" si="2"/>
        <v>1999.31</v>
      </c>
      <c r="Y23" s="65">
        <f t="shared" si="3"/>
        <v>0.1</v>
      </c>
      <c r="Z23" s="65">
        <f t="shared" si="6"/>
        <v>1.76</v>
      </c>
      <c r="AA23" s="65">
        <f t="shared" si="4"/>
        <v>0.82</v>
      </c>
      <c r="AB23" s="65">
        <f t="shared" si="5"/>
        <v>459.24</v>
      </c>
      <c r="AC23" s="30">
        <v>0.03</v>
      </c>
    </row>
    <row r="24" spans="1:29" x14ac:dyDescent="0.35">
      <c r="A24" s="7" t="s">
        <v>361</v>
      </c>
      <c r="B24" s="7" t="s">
        <v>443</v>
      </c>
      <c r="C24" s="7"/>
      <c r="D24" s="16" t="s">
        <v>442</v>
      </c>
      <c r="E24" s="13" t="s">
        <v>143</v>
      </c>
      <c r="F24" s="7" t="s">
        <v>110</v>
      </c>
      <c r="G24" s="10" t="str">
        <f t="shared" si="0"/>
        <v>0100039900170010</v>
      </c>
      <c r="H24" s="12" t="s">
        <v>3</v>
      </c>
      <c r="I24" s="11">
        <v>399001</v>
      </c>
      <c r="J24" s="11"/>
      <c r="K24" s="11"/>
      <c r="L24" s="11">
        <v>70010</v>
      </c>
      <c r="M24" s="26">
        <v>10110</v>
      </c>
      <c r="N24" s="34">
        <v>0.6</v>
      </c>
      <c r="O24" s="30">
        <f t="shared" si="1"/>
        <v>4.3165467625899279E-3</v>
      </c>
      <c r="P24" s="50">
        <v>143.33000000000001</v>
      </c>
      <c r="Q24" s="30">
        <v>2.48</v>
      </c>
      <c r="R24" s="30">
        <v>0.65</v>
      </c>
      <c r="S24" s="58">
        <v>550.35</v>
      </c>
      <c r="T24" s="30">
        <v>5.6</v>
      </c>
      <c r="U24" s="30">
        <v>11.73</v>
      </c>
      <c r="V24" s="30">
        <v>1.97</v>
      </c>
      <c r="W24" s="30">
        <v>1.1599999999999999</v>
      </c>
      <c r="X24" s="65">
        <f t="shared" si="2"/>
        <v>1199.5899999999999</v>
      </c>
      <c r="Y24" s="65">
        <f t="shared" si="3"/>
        <v>0.06</v>
      </c>
      <c r="Z24" s="65">
        <f t="shared" si="6"/>
        <v>1.06</v>
      </c>
      <c r="AA24" s="65">
        <f t="shared" si="4"/>
        <v>0.49</v>
      </c>
      <c r="AB24" s="65">
        <f t="shared" si="5"/>
        <v>275.55</v>
      </c>
      <c r="AC24" s="30">
        <v>0.03</v>
      </c>
    </row>
    <row r="25" spans="1:29" x14ac:dyDescent="0.35">
      <c r="A25" s="7" t="s">
        <v>361</v>
      </c>
      <c r="B25" s="7" t="s">
        <v>443</v>
      </c>
      <c r="C25" s="7"/>
      <c r="D25" s="16" t="s">
        <v>442</v>
      </c>
      <c r="E25" s="13" t="s">
        <v>143</v>
      </c>
      <c r="F25" s="7" t="s">
        <v>110</v>
      </c>
      <c r="G25" s="10" t="str">
        <f t="shared" si="0"/>
        <v>02210306002CJS98001</v>
      </c>
      <c r="H25" s="12" t="s">
        <v>88</v>
      </c>
      <c r="I25" s="11">
        <v>306002</v>
      </c>
      <c r="J25" s="11" t="s">
        <v>89</v>
      </c>
      <c r="K25" s="11"/>
      <c r="L25" s="11"/>
      <c r="M25" s="26">
        <v>10110</v>
      </c>
      <c r="N25" s="34">
        <v>0.2</v>
      </c>
      <c r="O25" s="30">
        <f t="shared" si="1"/>
        <v>1.4388489208633094E-3</v>
      </c>
      <c r="P25" s="50">
        <v>47.78</v>
      </c>
      <c r="Q25" s="30">
        <v>0.83</v>
      </c>
      <c r="R25" s="30">
        <v>0.22</v>
      </c>
      <c r="S25" s="58">
        <v>183.45</v>
      </c>
      <c r="T25" s="30">
        <v>1.87</v>
      </c>
      <c r="U25" s="30">
        <v>3.91</v>
      </c>
      <c r="V25" s="30">
        <v>0.66</v>
      </c>
      <c r="W25" s="30">
        <v>0.39</v>
      </c>
      <c r="X25" s="65">
        <f t="shared" si="2"/>
        <v>399.86</v>
      </c>
      <c r="Y25" s="65">
        <f t="shared" si="3"/>
        <v>0.02</v>
      </c>
      <c r="Z25" s="65">
        <f t="shared" si="6"/>
        <v>0.35</v>
      </c>
      <c r="AA25" s="65">
        <f t="shared" si="4"/>
        <v>0.16</v>
      </c>
      <c r="AB25" s="65">
        <f t="shared" si="5"/>
        <v>91.85</v>
      </c>
      <c r="AC25" s="30">
        <v>0.03</v>
      </c>
    </row>
    <row r="26" spans="1:29" x14ac:dyDescent="0.35">
      <c r="A26" s="7" t="s">
        <v>361</v>
      </c>
      <c r="B26" s="7" t="s">
        <v>443</v>
      </c>
      <c r="C26" s="7"/>
      <c r="D26" s="16" t="s">
        <v>442</v>
      </c>
      <c r="E26" s="13" t="s">
        <v>143</v>
      </c>
      <c r="F26" s="7" t="s">
        <v>110</v>
      </c>
      <c r="G26" s="10" t="str">
        <f t="shared" si="0"/>
        <v>0214056004670080</v>
      </c>
      <c r="H26" s="12" t="s">
        <v>78</v>
      </c>
      <c r="I26" s="11">
        <v>560046</v>
      </c>
      <c r="J26" s="11"/>
      <c r="K26" s="11"/>
      <c r="L26" s="11">
        <v>70080</v>
      </c>
      <c r="M26" s="26">
        <v>10110</v>
      </c>
      <c r="N26" s="34">
        <v>0.2</v>
      </c>
      <c r="O26" s="30">
        <f t="shared" si="1"/>
        <v>1.4388489208633094E-3</v>
      </c>
      <c r="P26" s="50">
        <v>47.78</v>
      </c>
      <c r="Q26" s="30">
        <v>0.83</v>
      </c>
      <c r="R26" s="30">
        <v>0.22</v>
      </c>
      <c r="S26" s="58">
        <v>183.45</v>
      </c>
      <c r="T26" s="30">
        <v>1.87</v>
      </c>
      <c r="U26" s="30">
        <v>3.91</v>
      </c>
      <c r="V26" s="30">
        <v>0.66</v>
      </c>
      <c r="W26" s="30">
        <v>0.39</v>
      </c>
      <c r="X26" s="65">
        <f t="shared" si="2"/>
        <v>399.86</v>
      </c>
      <c r="Y26" s="65">
        <f t="shared" si="3"/>
        <v>0.02</v>
      </c>
      <c r="Z26" s="65">
        <f t="shared" si="6"/>
        <v>0.35</v>
      </c>
      <c r="AA26" s="65">
        <f t="shared" si="4"/>
        <v>0.16</v>
      </c>
      <c r="AB26" s="65">
        <f t="shared" si="5"/>
        <v>91.85</v>
      </c>
      <c r="AC26" s="30">
        <v>0.03</v>
      </c>
    </row>
    <row r="27" spans="1:29" x14ac:dyDescent="0.35">
      <c r="A27" s="7" t="s">
        <v>441</v>
      </c>
      <c r="B27" s="7" t="s">
        <v>440</v>
      </c>
      <c r="C27" s="7"/>
      <c r="D27" s="16" t="s">
        <v>439</v>
      </c>
      <c r="E27" s="16" t="s">
        <v>147</v>
      </c>
      <c r="F27" s="7" t="s">
        <v>110</v>
      </c>
      <c r="G27" s="10" t="str">
        <f t="shared" si="0"/>
        <v>0214056004670080</v>
      </c>
      <c r="H27" s="12" t="s">
        <v>78</v>
      </c>
      <c r="I27" s="11">
        <v>560046</v>
      </c>
      <c r="J27" s="11"/>
      <c r="K27" s="11"/>
      <c r="L27" s="11">
        <v>70080</v>
      </c>
      <c r="M27" s="26">
        <v>10630</v>
      </c>
      <c r="N27" s="34">
        <v>0.8</v>
      </c>
      <c r="O27" s="30">
        <f t="shared" si="1"/>
        <v>5.7553956834532375E-3</v>
      </c>
      <c r="P27" s="50">
        <v>191.11</v>
      </c>
      <c r="Q27" s="30">
        <v>3.31</v>
      </c>
      <c r="R27" s="30">
        <v>0.86</v>
      </c>
      <c r="S27" s="58">
        <v>733.8</v>
      </c>
      <c r="T27" s="30">
        <v>7.47</v>
      </c>
      <c r="U27" s="30">
        <v>15.64</v>
      </c>
      <c r="V27" s="30">
        <v>2.62</v>
      </c>
      <c r="W27" s="30">
        <v>1.54</v>
      </c>
      <c r="X27" s="65">
        <f t="shared" si="2"/>
        <v>1599.45</v>
      </c>
      <c r="Y27" s="65">
        <f t="shared" si="3"/>
        <v>0.08</v>
      </c>
      <c r="Z27" s="65">
        <f t="shared" si="6"/>
        <v>1.41</v>
      </c>
      <c r="AA27" s="65">
        <f t="shared" si="4"/>
        <v>0.66</v>
      </c>
      <c r="AB27" s="65">
        <f t="shared" si="5"/>
        <v>367.39</v>
      </c>
      <c r="AC27" s="30">
        <v>0.03</v>
      </c>
    </row>
    <row r="28" spans="1:29" x14ac:dyDescent="0.35">
      <c r="A28" s="7" t="s">
        <v>441</v>
      </c>
      <c r="B28" s="7" t="s">
        <v>440</v>
      </c>
      <c r="C28" s="7"/>
      <c r="D28" s="16" t="s">
        <v>439</v>
      </c>
      <c r="E28" s="16" t="s">
        <v>147</v>
      </c>
      <c r="F28" s="7" t="s">
        <v>110</v>
      </c>
      <c r="G28" s="10" t="str">
        <f t="shared" si="0"/>
        <v>0214056003570086</v>
      </c>
      <c r="H28" s="12" t="s">
        <v>78</v>
      </c>
      <c r="I28" s="11">
        <v>560035</v>
      </c>
      <c r="J28" s="11"/>
      <c r="K28" s="11"/>
      <c r="L28" s="11">
        <v>70086</v>
      </c>
      <c r="M28" s="26">
        <v>10630</v>
      </c>
      <c r="N28" s="34">
        <v>0.2</v>
      </c>
      <c r="O28" s="30">
        <f t="shared" si="1"/>
        <v>1.4388489208633094E-3</v>
      </c>
      <c r="P28" s="50">
        <v>47.78</v>
      </c>
      <c r="Q28" s="30">
        <v>0.83</v>
      </c>
      <c r="R28" s="30">
        <v>0.22</v>
      </c>
      <c r="S28" s="58">
        <v>183.45</v>
      </c>
      <c r="T28" s="30">
        <v>1.87</v>
      </c>
      <c r="U28" s="30">
        <v>3.91</v>
      </c>
      <c r="V28" s="30">
        <v>0.66</v>
      </c>
      <c r="W28" s="30">
        <v>0.39</v>
      </c>
      <c r="X28" s="65">
        <f t="shared" si="2"/>
        <v>399.86</v>
      </c>
      <c r="Y28" s="65">
        <f t="shared" si="3"/>
        <v>0.02</v>
      </c>
      <c r="Z28" s="65">
        <f t="shared" si="6"/>
        <v>0.35</v>
      </c>
      <c r="AA28" s="65">
        <f t="shared" si="4"/>
        <v>0.16</v>
      </c>
      <c r="AB28" s="65">
        <f t="shared" si="5"/>
        <v>91.85</v>
      </c>
      <c r="AC28" s="30">
        <v>0.03</v>
      </c>
    </row>
    <row r="29" spans="1:29" x14ac:dyDescent="0.35">
      <c r="A29" s="7" t="s">
        <v>438</v>
      </c>
      <c r="B29" s="7" t="s">
        <v>437</v>
      </c>
      <c r="C29" s="7"/>
      <c r="D29" s="16" t="s">
        <v>436</v>
      </c>
      <c r="E29" s="16" t="s">
        <v>196</v>
      </c>
      <c r="F29" s="7" t="s">
        <v>110</v>
      </c>
      <c r="G29" s="10" t="str">
        <f t="shared" si="0"/>
        <v>02210306002CJS98001</v>
      </c>
      <c r="H29" s="12" t="s">
        <v>88</v>
      </c>
      <c r="I29" s="11">
        <v>306002</v>
      </c>
      <c r="J29" s="11" t="s">
        <v>89</v>
      </c>
      <c r="K29" s="11"/>
      <c r="L29" s="11"/>
      <c r="M29" s="26">
        <v>10230</v>
      </c>
      <c r="N29" s="34">
        <v>1</v>
      </c>
      <c r="O29" s="30">
        <f t="shared" si="1"/>
        <v>7.1942446043165471E-3</v>
      </c>
      <c r="P29" s="50">
        <v>238.89</v>
      </c>
      <c r="Q29" s="30">
        <v>4.1399999999999997</v>
      </c>
      <c r="R29" s="30">
        <v>1.08</v>
      </c>
      <c r="S29" s="58">
        <v>917.25</v>
      </c>
      <c r="T29" s="30">
        <v>9.34</v>
      </c>
      <c r="U29" s="30">
        <v>19.55</v>
      </c>
      <c r="V29" s="30">
        <v>3.28</v>
      </c>
      <c r="W29" s="30">
        <v>1.93</v>
      </c>
      <c r="X29" s="65">
        <f t="shared" si="2"/>
        <v>1999.31</v>
      </c>
      <c r="Y29" s="65">
        <v>0.11</v>
      </c>
      <c r="Z29" s="65">
        <v>1.77</v>
      </c>
      <c r="AA29" s="65">
        <f t="shared" si="4"/>
        <v>0.82</v>
      </c>
      <c r="AB29" s="65">
        <f t="shared" si="5"/>
        <v>459.24</v>
      </c>
      <c r="AC29" s="30">
        <v>0.03</v>
      </c>
    </row>
    <row r="30" spans="1:29" x14ac:dyDescent="0.35">
      <c r="A30" s="7" t="s">
        <v>435</v>
      </c>
      <c r="B30" s="7" t="s">
        <v>434</v>
      </c>
      <c r="C30" s="7"/>
      <c r="D30" s="16" t="s">
        <v>433</v>
      </c>
      <c r="E30" s="13" t="s">
        <v>196</v>
      </c>
      <c r="F30" s="7" t="s">
        <v>110</v>
      </c>
      <c r="G30" s="10" t="str">
        <f t="shared" si="0"/>
        <v>0100039900370014</v>
      </c>
      <c r="H30" s="12" t="s">
        <v>3</v>
      </c>
      <c r="I30" s="11">
        <v>399003</v>
      </c>
      <c r="J30" s="11"/>
      <c r="K30" s="11"/>
      <c r="L30" s="11">
        <v>70014</v>
      </c>
      <c r="M30" s="26">
        <v>10230</v>
      </c>
      <c r="N30" s="34">
        <v>1</v>
      </c>
      <c r="O30" s="30">
        <f t="shared" si="1"/>
        <v>7.1942446043165471E-3</v>
      </c>
      <c r="P30" s="50">
        <v>238.89</v>
      </c>
      <c r="Q30" s="30">
        <v>4.1399999999999997</v>
      </c>
      <c r="R30" s="30">
        <v>1.08</v>
      </c>
      <c r="S30" s="58">
        <v>917.25</v>
      </c>
      <c r="T30" s="30">
        <v>9.34</v>
      </c>
      <c r="U30" s="30">
        <v>19.55</v>
      </c>
      <c r="V30" s="30">
        <v>3.28</v>
      </c>
      <c r="W30" s="30">
        <v>1.93</v>
      </c>
      <c r="X30" s="65">
        <f t="shared" si="2"/>
        <v>1999.31</v>
      </c>
      <c r="Y30" s="65">
        <v>0.11</v>
      </c>
      <c r="Z30" s="65">
        <v>1.77</v>
      </c>
      <c r="AA30" s="65">
        <f t="shared" si="4"/>
        <v>0.82</v>
      </c>
      <c r="AB30" s="65">
        <f t="shared" si="5"/>
        <v>459.24</v>
      </c>
      <c r="AC30" s="30">
        <v>0.03</v>
      </c>
    </row>
    <row r="31" spans="1:29" x14ac:dyDescent="0.35">
      <c r="A31" s="7" t="s">
        <v>432</v>
      </c>
      <c r="B31" s="7" t="s">
        <v>431</v>
      </c>
      <c r="C31" s="7"/>
      <c r="D31" s="16" t="s">
        <v>430</v>
      </c>
      <c r="E31" s="16" t="s">
        <v>147</v>
      </c>
      <c r="F31" s="7" t="s">
        <v>110</v>
      </c>
      <c r="G31" s="10" t="str">
        <f t="shared" si="0"/>
        <v>0214056004670080</v>
      </c>
      <c r="H31" s="12" t="s">
        <v>78</v>
      </c>
      <c r="I31" s="11">
        <v>560046</v>
      </c>
      <c r="J31" s="11"/>
      <c r="K31" s="11"/>
      <c r="L31" s="11">
        <v>70080</v>
      </c>
      <c r="M31" s="26">
        <v>10630</v>
      </c>
      <c r="N31" s="34">
        <v>1</v>
      </c>
      <c r="O31" s="30">
        <f t="shared" si="1"/>
        <v>7.1942446043165471E-3</v>
      </c>
      <c r="P31" s="50">
        <v>238.89</v>
      </c>
      <c r="Q31" s="30">
        <v>4.1399999999999997</v>
      </c>
      <c r="R31" s="30">
        <v>1.08</v>
      </c>
      <c r="S31" s="58">
        <v>917.25</v>
      </c>
      <c r="T31" s="30">
        <v>9.34</v>
      </c>
      <c r="U31" s="30">
        <v>19.55</v>
      </c>
      <c r="V31" s="30">
        <v>3.28</v>
      </c>
      <c r="W31" s="30">
        <v>1.93</v>
      </c>
      <c r="X31" s="65">
        <f t="shared" si="2"/>
        <v>1999.31</v>
      </c>
      <c r="Y31" s="65">
        <v>0.11</v>
      </c>
      <c r="Z31" s="65">
        <v>1.77</v>
      </c>
      <c r="AA31" s="65">
        <f t="shared" si="4"/>
        <v>0.82</v>
      </c>
      <c r="AB31" s="65">
        <f t="shared" si="5"/>
        <v>459.24</v>
      </c>
      <c r="AC31" s="30">
        <v>0.03</v>
      </c>
    </row>
    <row r="32" spans="1:29" x14ac:dyDescent="0.35">
      <c r="A32" s="7" t="s">
        <v>429</v>
      </c>
      <c r="B32" s="7" t="s">
        <v>428</v>
      </c>
      <c r="C32" s="7"/>
      <c r="D32" s="16" t="s">
        <v>427</v>
      </c>
      <c r="E32" s="13" t="s">
        <v>111</v>
      </c>
      <c r="F32" s="7" t="s">
        <v>110</v>
      </c>
      <c r="G32" s="10" t="str">
        <f t="shared" si="0"/>
        <v>0100030300370024</v>
      </c>
      <c r="H32" s="12" t="s">
        <v>3</v>
      </c>
      <c r="I32" s="11">
        <v>303003</v>
      </c>
      <c r="J32" s="11"/>
      <c r="K32" s="11"/>
      <c r="L32" s="11">
        <v>70024</v>
      </c>
      <c r="M32" s="26">
        <v>10740</v>
      </c>
      <c r="N32" s="34">
        <v>1</v>
      </c>
      <c r="O32" s="30">
        <f t="shared" si="1"/>
        <v>7.1942446043165471E-3</v>
      </c>
      <c r="P32" s="50">
        <v>238.89</v>
      </c>
      <c r="Q32" s="30">
        <v>4.1399999999999997</v>
      </c>
      <c r="R32" s="30">
        <v>1.08</v>
      </c>
      <c r="S32" s="58">
        <v>917.25</v>
      </c>
      <c r="T32" s="30">
        <v>9.34</v>
      </c>
      <c r="U32" s="30">
        <v>19.55</v>
      </c>
      <c r="V32" s="30">
        <v>3.28</v>
      </c>
      <c r="W32" s="30">
        <v>1.93</v>
      </c>
      <c r="X32" s="65">
        <f t="shared" si="2"/>
        <v>1999.31</v>
      </c>
      <c r="Y32" s="65">
        <v>0.11</v>
      </c>
      <c r="Z32" s="65">
        <v>1.77</v>
      </c>
      <c r="AA32" s="65">
        <f t="shared" si="4"/>
        <v>0.82</v>
      </c>
      <c r="AB32" s="65">
        <f t="shared" si="5"/>
        <v>459.24</v>
      </c>
      <c r="AC32" s="30">
        <v>0.03</v>
      </c>
    </row>
    <row r="33" spans="1:29" x14ac:dyDescent="0.35">
      <c r="A33" s="7" t="s">
        <v>426</v>
      </c>
      <c r="B33" s="7" t="s">
        <v>425</v>
      </c>
      <c r="C33" s="7"/>
      <c r="D33" s="16" t="s">
        <v>424</v>
      </c>
      <c r="E33" s="13" t="s">
        <v>349</v>
      </c>
      <c r="F33" s="7" t="s">
        <v>110</v>
      </c>
      <c r="G33" s="10" t="str">
        <f t="shared" si="0"/>
        <v>0100039900170012</v>
      </c>
      <c r="H33" s="12" t="s">
        <v>3</v>
      </c>
      <c r="I33" s="11">
        <v>399001</v>
      </c>
      <c r="J33" s="11"/>
      <c r="K33" s="11"/>
      <c r="L33" s="11">
        <v>70012</v>
      </c>
      <c r="M33" s="26">
        <v>10250</v>
      </c>
      <c r="N33" s="34">
        <v>1</v>
      </c>
      <c r="O33" s="30">
        <f t="shared" si="1"/>
        <v>7.1942446043165471E-3</v>
      </c>
      <c r="P33" s="50">
        <v>238.89</v>
      </c>
      <c r="Q33" s="30">
        <v>4.1399999999999997</v>
      </c>
      <c r="R33" s="30">
        <v>1.08</v>
      </c>
      <c r="S33" s="58">
        <v>917.25</v>
      </c>
      <c r="T33" s="30">
        <v>9.34</v>
      </c>
      <c r="U33" s="30">
        <v>19.55</v>
      </c>
      <c r="V33" s="30">
        <v>3.28</v>
      </c>
      <c r="W33" s="30">
        <v>1.93</v>
      </c>
      <c r="X33" s="65">
        <f t="shared" si="2"/>
        <v>1999.31</v>
      </c>
      <c r="Y33" s="65">
        <v>0.11</v>
      </c>
      <c r="Z33" s="65">
        <v>1.77</v>
      </c>
      <c r="AA33" s="65">
        <f t="shared" si="4"/>
        <v>0.82</v>
      </c>
      <c r="AB33" s="65">
        <f t="shared" si="5"/>
        <v>459.24</v>
      </c>
      <c r="AC33" s="30">
        <v>0.03</v>
      </c>
    </row>
    <row r="34" spans="1:29" x14ac:dyDescent="0.35">
      <c r="A34" s="7" t="s">
        <v>171</v>
      </c>
      <c r="B34" s="7" t="s">
        <v>423</v>
      </c>
      <c r="C34" s="7"/>
      <c r="D34" s="16" t="s">
        <v>422</v>
      </c>
      <c r="E34" s="16" t="s">
        <v>151</v>
      </c>
      <c r="F34" s="7" t="s">
        <v>110</v>
      </c>
      <c r="G34" s="10" t="str">
        <f t="shared" si="0"/>
        <v>0100039000370015</v>
      </c>
      <c r="H34" s="12" t="s">
        <v>3</v>
      </c>
      <c r="I34" s="11">
        <v>390003</v>
      </c>
      <c r="J34" s="11"/>
      <c r="K34" s="11"/>
      <c r="L34" s="11">
        <v>70015</v>
      </c>
      <c r="M34" s="26">
        <v>10220</v>
      </c>
      <c r="N34" s="34">
        <v>1</v>
      </c>
      <c r="O34" s="30">
        <f t="shared" si="1"/>
        <v>7.1942446043165471E-3</v>
      </c>
      <c r="P34" s="50">
        <v>238.89</v>
      </c>
      <c r="Q34" s="30">
        <v>4.1399999999999997</v>
      </c>
      <c r="R34" s="30">
        <v>1.08</v>
      </c>
      <c r="S34" s="58">
        <v>917.25</v>
      </c>
      <c r="T34" s="30">
        <v>9.34</v>
      </c>
      <c r="U34" s="30">
        <v>19.55</v>
      </c>
      <c r="V34" s="30">
        <v>3.28</v>
      </c>
      <c r="W34" s="30">
        <v>1.93</v>
      </c>
      <c r="X34" s="65">
        <f t="shared" si="2"/>
        <v>1999.31</v>
      </c>
      <c r="Y34" s="65">
        <f t="shared" si="3"/>
        <v>0.1</v>
      </c>
      <c r="Z34" s="65">
        <v>1.77</v>
      </c>
      <c r="AA34" s="65">
        <f t="shared" si="4"/>
        <v>0.82</v>
      </c>
      <c r="AB34" s="65">
        <f t="shared" si="5"/>
        <v>459.24</v>
      </c>
      <c r="AC34" s="30">
        <v>0.03</v>
      </c>
    </row>
    <row r="35" spans="1:29" x14ac:dyDescent="0.35">
      <c r="A35" s="7" t="s">
        <v>421</v>
      </c>
      <c r="B35" s="7" t="s">
        <v>420</v>
      </c>
      <c r="C35" s="7"/>
      <c r="D35" s="16" t="s">
        <v>419</v>
      </c>
      <c r="E35" s="16" t="s">
        <v>147</v>
      </c>
      <c r="F35" s="7" t="s">
        <v>110</v>
      </c>
      <c r="G35" s="10" t="str">
        <f t="shared" si="0"/>
        <v>0214056004670080</v>
      </c>
      <c r="H35" s="12" t="s">
        <v>78</v>
      </c>
      <c r="I35" s="11">
        <v>560046</v>
      </c>
      <c r="J35" s="11"/>
      <c r="K35" s="11"/>
      <c r="L35" s="11">
        <v>70080</v>
      </c>
      <c r="M35" s="26">
        <v>10630</v>
      </c>
      <c r="N35" s="34">
        <v>1</v>
      </c>
      <c r="O35" s="30">
        <f t="shared" si="1"/>
        <v>7.1942446043165471E-3</v>
      </c>
      <c r="P35" s="50">
        <v>238.89</v>
      </c>
      <c r="Q35" s="30">
        <v>4.1399999999999997</v>
      </c>
      <c r="R35" s="30">
        <v>1.08</v>
      </c>
      <c r="S35" s="58">
        <v>917.25</v>
      </c>
      <c r="T35" s="30">
        <v>9.34</v>
      </c>
      <c r="U35" s="30">
        <v>19.55</v>
      </c>
      <c r="V35" s="30">
        <v>3.28</v>
      </c>
      <c r="W35" s="30">
        <v>1.93</v>
      </c>
      <c r="X35" s="65">
        <f t="shared" si="2"/>
        <v>1999.31</v>
      </c>
      <c r="Y35" s="65">
        <f t="shared" si="3"/>
        <v>0.1</v>
      </c>
      <c r="Z35" s="65">
        <v>1.77</v>
      </c>
      <c r="AA35" s="65">
        <f t="shared" si="4"/>
        <v>0.82</v>
      </c>
      <c r="AB35" s="65">
        <f t="shared" si="5"/>
        <v>459.24</v>
      </c>
      <c r="AC35" s="30">
        <v>0.03</v>
      </c>
    </row>
    <row r="36" spans="1:29" x14ac:dyDescent="0.35">
      <c r="A36" s="7" t="s">
        <v>418</v>
      </c>
      <c r="B36" s="7" t="s">
        <v>417</v>
      </c>
      <c r="C36" s="7"/>
      <c r="D36" s="16" t="s">
        <v>416</v>
      </c>
      <c r="E36" s="16" t="s">
        <v>130</v>
      </c>
      <c r="F36" s="7" t="s">
        <v>110</v>
      </c>
      <c r="G36" s="10" t="str">
        <f t="shared" si="0"/>
        <v>01000390004CJS70058</v>
      </c>
      <c r="H36" s="12" t="s">
        <v>3</v>
      </c>
      <c r="I36" s="22">
        <v>390004</v>
      </c>
      <c r="J36" s="23" t="s">
        <v>90</v>
      </c>
      <c r="K36" s="23" t="s">
        <v>81</v>
      </c>
      <c r="L36" s="22"/>
      <c r="M36" s="27">
        <v>10340</v>
      </c>
      <c r="N36" s="35">
        <v>0.42499999999999999</v>
      </c>
      <c r="O36" s="30">
        <f t="shared" si="1"/>
        <v>3.0575539568345324E-3</v>
      </c>
      <c r="P36" s="50">
        <v>101.53</v>
      </c>
      <c r="Q36" s="30">
        <v>1.76</v>
      </c>
      <c r="R36" s="30">
        <v>0.46</v>
      </c>
      <c r="S36" s="58">
        <v>389.83</v>
      </c>
      <c r="T36" s="30">
        <v>3.97</v>
      </c>
      <c r="U36" s="30">
        <v>8.31</v>
      </c>
      <c r="V36" s="30">
        <v>1.39</v>
      </c>
      <c r="W36" s="30">
        <v>0.82</v>
      </c>
      <c r="X36" s="65">
        <f t="shared" si="2"/>
        <v>849.71</v>
      </c>
      <c r="Y36" s="65">
        <f t="shared" si="3"/>
        <v>0.04</v>
      </c>
      <c r="Z36" s="65">
        <f t="shared" si="6"/>
        <v>0.75</v>
      </c>
      <c r="AA36" s="65">
        <f t="shared" si="4"/>
        <v>0.35</v>
      </c>
      <c r="AB36" s="65">
        <f t="shared" si="5"/>
        <v>195.18</v>
      </c>
      <c r="AC36" s="30">
        <f t="shared" ref="AC36:AC65" si="8">ROUND(O36*$AC$2,2)</f>
        <v>0.02</v>
      </c>
    </row>
    <row r="37" spans="1:29" x14ac:dyDescent="0.35">
      <c r="A37" s="7" t="s">
        <v>418</v>
      </c>
      <c r="B37" s="7" t="s">
        <v>417</v>
      </c>
      <c r="C37" s="7"/>
      <c r="D37" s="16" t="s">
        <v>416</v>
      </c>
      <c r="E37" s="13" t="s">
        <v>130</v>
      </c>
      <c r="F37" s="7" t="s">
        <v>110</v>
      </c>
      <c r="G37" s="10" t="str">
        <f t="shared" si="0"/>
        <v>01000390004CJS70053</v>
      </c>
      <c r="H37" s="12" t="s">
        <v>3</v>
      </c>
      <c r="I37" s="22">
        <v>390004</v>
      </c>
      <c r="J37" s="22" t="s">
        <v>91</v>
      </c>
      <c r="K37" s="22" t="s">
        <v>81</v>
      </c>
      <c r="L37" s="22"/>
      <c r="M37" s="27">
        <v>10340</v>
      </c>
      <c r="N37" s="35">
        <v>0.1</v>
      </c>
      <c r="O37" s="30">
        <f t="shared" si="1"/>
        <v>7.1942446043165469E-4</v>
      </c>
      <c r="P37" s="50">
        <v>23.89</v>
      </c>
      <c r="Q37" s="30">
        <v>0.41</v>
      </c>
      <c r="R37" s="30">
        <v>0.11</v>
      </c>
      <c r="S37" s="58">
        <v>91.72</v>
      </c>
      <c r="T37" s="30">
        <v>0.93</v>
      </c>
      <c r="U37" s="30">
        <v>1.95</v>
      </c>
      <c r="V37" s="30">
        <v>0.33</v>
      </c>
      <c r="W37" s="30">
        <v>0.19</v>
      </c>
      <c r="X37" s="65">
        <f t="shared" si="2"/>
        <v>199.93</v>
      </c>
      <c r="Y37" s="65">
        <f t="shared" si="3"/>
        <v>0.01</v>
      </c>
      <c r="Z37" s="65">
        <f t="shared" si="6"/>
        <v>0.18</v>
      </c>
      <c r="AA37" s="65">
        <f t="shared" si="4"/>
        <v>0.08</v>
      </c>
      <c r="AB37" s="65">
        <f t="shared" si="5"/>
        <v>45.92</v>
      </c>
      <c r="AC37" s="30">
        <f t="shared" si="8"/>
        <v>0</v>
      </c>
    </row>
    <row r="38" spans="1:29" x14ac:dyDescent="0.35">
      <c r="A38" s="7" t="s">
        <v>418</v>
      </c>
      <c r="B38" s="7" t="s">
        <v>417</v>
      </c>
      <c r="C38" s="7"/>
      <c r="D38" s="16" t="s">
        <v>416</v>
      </c>
      <c r="E38" s="13" t="s">
        <v>130</v>
      </c>
      <c r="F38" s="7" t="s">
        <v>110</v>
      </c>
      <c r="G38" s="10" t="str">
        <f t="shared" si="0"/>
        <v>01000390004CJS70059</v>
      </c>
      <c r="H38" s="12" t="s">
        <v>3</v>
      </c>
      <c r="I38" s="22">
        <v>390004</v>
      </c>
      <c r="J38" s="22" t="s">
        <v>92</v>
      </c>
      <c r="K38" s="22" t="s">
        <v>81</v>
      </c>
      <c r="L38" s="22"/>
      <c r="M38" s="27">
        <v>10340</v>
      </c>
      <c r="N38" s="35">
        <v>0.47499999999999998</v>
      </c>
      <c r="O38" s="30">
        <f t="shared" si="1"/>
        <v>3.4172661870503595E-3</v>
      </c>
      <c r="P38" s="50">
        <v>113.47</v>
      </c>
      <c r="Q38" s="30">
        <v>1.96</v>
      </c>
      <c r="R38" s="30">
        <v>0.51</v>
      </c>
      <c r="S38" s="58">
        <v>435.69</v>
      </c>
      <c r="T38" s="30">
        <v>4.4400000000000004</v>
      </c>
      <c r="U38" s="30">
        <v>9.2899999999999991</v>
      </c>
      <c r="V38" s="30">
        <v>1.56</v>
      </c>
      <c r="W38" s="30">
        <v>0.91</v>
      </c>
      <c r="X38" s="65">
        <f t="shared" si="2"/>
        <v>949.67</v>
      </c>
      <c r="Y38" s="65">
        <f t="shared" si="3"/>
        <v>0.05</v>
      </c>
      <c r="Z38" s="65">
        <f t="shared" si="6"/>
        <v>0.84</v>
      </c>
      <c r="AA38" s="65">
        <f t="shared" si="4"/>
        <v>0.39</v>
      </c>
      <c r="AB38" s="65">
        <f t="shared" si="5"/>
        <v>218.14</v>
      </c>
      <c r="AC38" s="30">
        <f t="shared" si="8"/>
        <v>0.02</v>
      </c>
    </row>
    <row r="39" spans="1:29" x14ac:dyDescent="0.35">
      <c r="A39" s="7" t="s">
        <v>415</v>
      </c>
      <c r="B39" s="7" t="s">
        <v>414</v>
      </c>
      <c r="C39" s="7"/>
      <c r="D39" s="16" t="s">
        <v>413</v>
      </c>
      <c r="E39" s="16" t="s">
        <v>130</v>
      </c>
      <c r="F39" s="7" t="s">
        <v>110</v>
      </c>
      <c r="G39" s="10" t="str">
        <f t="shared" si="0"/>
        <v>10000390004CJS5601701</v>
      </c>
      <c r="H39" s="12" t="s">
        <v>79</v>
      </c>
      <c r="I39" s="11">
        <v>390004</v>
      </c>
      <c r="J39" s="11" t="s">
        <v>82</v>
      </c>
      <c r="K39" s="11" t="s">
        <v>81</v>
      </c>
      <c r="L39" s="11"/>
      <c r="M39" s="26">
        <v>10330</v>
      </c>
      <c r="N39" s="34">
        <v>0.8</v>
      </c>
      <c r="O39" s="30">
        <f t="shared" si="1"/>
        <v>5.7553956834532375E-3</v>
      </c>
      <c r="P39" s="50">
        <v>191.11</v>
      </c>
      <c r="Q39" s="30">
        <v>3.31</v>
      </c>
      <c r="R39" s="30">
        <v>0.86</v>
      </c>
      <c r="S39" s="58">
        <v>733.8</v>
      </c>
      <c r="T39" s="30">
        <v>7.47</v>
      </c>
      <c r="U39" s="30">
        <v>15.64</v>
      </c>
      <c r="V39" s="30">
        <v>2.62</v>
      </c>
      <c r="W39" s="30">
        <v>1.54</v>
      </c>
      <c r="X39" s="65">
        <f t="shared" si="2"/>
        <v>1599.45</v>
      </c>
      <c r="Y39" s="65">
        <f t="shared" si="3"/>
        <v>0.08</v>
      </c>
      <c r="Z39" s="65">
        <f t="shared" si="6"/>
        <v>1.41</v>
      </c>
      <c r="AA39" s="65">
        <f t="shared" si="4"/>
        <v>0.66</v>
      </c>
      <c r="AB39" s="65">
        <f t="shared" si="5"/>
        <v>367.39</v>
      </c>
      <c r="AC39" s="30">
        <f t="shared" si="8"/>
        <v>0.03</v>
      </c>
    </row>
    <row r="40" spans="1:29" x14ac:dyDescent="0.35">
      <c r="A40" s="7" t="s">
        <v>415</v>
      </c>
      <c r="B40" s="7" t="s">
        <v>414</v>
      </c>
      <c r="C40" s="7"/>
      <c r="D40" s="16" t="s">
        <v>413</v>
      </c>
      <c r="E40" s="13" t="s">
        <v>130</v>
      </c>
      <c r="F40" s="7" t="s">
        <v>110</v>
      </c>
      <c r="G40" s="10" t="str">
        <f t="shared" si="0"/>
        <v>09300390004CJS99001</v>
      </c>
      <c r="H40" s="12" t="s">
        <v>83</v>
      </c>
      <c r="I40" s="11">
        <v>390004</v>
      </c>
      <c r="J40" s="11" t="s">
        <v>84</v>
      </c>
      <c r="K40" s="11" t="s">
        <v>81</v>
      </c>
      <c r="L40" s="11"/>
      <c r="M40" s="26">
        <v>10330</v>
      </c>
      <c r="N40" s="34">
        <v>0.2</v>
      </c>
      <c r="O40" s="30">
        <f t="shared" si="1"/>
        <v>1.4388489208633094E-3</v>
      </c>
      <c r="P40" s="50">
        <v>47.78</v>
      </c>
      <c r="Q40" s="30">
        <v>0.83</v>
      </c>
      <c r="R40" s="30">
        <v>0.22</v>
      </c>
      <c r="S40" s="58">
        <v>183.45</v>
      </c>
      <c r="T40" s="30">
        <v>1.87</v>
      </c>
      <c r="U40" s="30">
        <v>3.91</v>
      </c>
      <c r="V40" s="30">
        <v>0.66</v>
      </c>
      <c r="W40" s="30">
        <v>0.39</v>
      </c>
      <c r="X40" s="65">
        <f t="shared" si="2"/>
        <v>399.86</v>
      </c>
      <c r="Y40" s="65">
        <f t="shared" si="3"/>
        <v>0.02</v>
      </c>
      <c r="Z40" s="65">
        <f t="shared" si="6"/>
        <v>0.35</v>
      </c>
      <c r="AA40" s="65">
        <f t="shared" si="4"/>
        <v>0.16</v>
      </c>
      <c r="AB40" s="65">
        <f t="shared" si="5"/>
        <v>91.85</v>
      </c>
      <c r="AC40" s="30">
        <f t="shared" si="8"/>
        <v>0.01</v>
      </c>
    </row>
    <row r="41" spans="1:29" x14ac:dyDescent="0.35">
      <c r="A41" s="7" t="s">
        <v>412</v>
      </c>
      <c r="B41" s="7" t="s">
        <v>411</v>
      </c>
      <c r="C41" s="7"/>
      <c r="D41" s="16" t="s">
        <v>410</v>
      </c>
      <c r="E41" s="13" t="s">
        <v>111</v>
      </c>
      <c r="F41" s="7" t="s">
        <v>110</v>
      </c>
      <c r="G41" s="10" t="str">
        <f t="shared" si="0"/>
        <v>0100030300370021</v>
      </c>
      <c r="H41" s="12" t="s">
        <v>3</v>
      </c>
      <c r="I41" s="11">
        <v>303003</v>
      </c>
      <c r="J41" s="11"/>
      <c r="K41" s="11"/>
      <c r="L41" s="11">
        <v>70021</v>
      </c>
      <c r="M41" s="26">
        <v>10710</v>
      </c>
      <c r="N41" s="34">
        <v>1</v>
      </c>
      <c r="O41" s="30">
        <f t="shared" si="1"/>
        <v>7.1942446043165471E-3</v>
      </c>
      <c r="P41" s="50">
        <v>238.89</v>
      </c>
      <c r="Q41" s="30">
        <v>4.1399999999999997</v>
      </c>
      <c r="R41" s="30">
        <v>1.08</v>
      </c>
      <c r="S41" s="58">
        <v>917.25</v>
      </c>
      <c r="T41" s="30">
        <v>9.34</v>
      </c>
      <c r="U41" s="30">
        <v>19.55</v>
      </c>
      <c r="V41" s="30">
        <v>3.28</v>
      </c>
      <c r="W41" s="30">
        <v>1.93</v>
      </c>
      <c r="X41" s="65">
        <f t="shared" si="2"/>
        <v>1999.31</v>
      </c>
      <c r="Y41" s="65">
        <f t="shared" si="3"/>
        <v>0.1</v>
      </c>
      <c r="Z41" s="65">
        <f t="shared" si="6"/>
        <v>1.76</v>
      </c>
      <c r="AA41" s="65">
        <f t="shared" si="4"/>
        <v>0.82</v>
      </c>
      <c r="AB41" s="65">
        <f t="shared" si="5"/>
        <v>459.24</v>
      </c>
      <c r="AC41" s="30">
        <f t="shared" si="8"/>
        <v>0.04</v>
      </c>
    </row>
    <row r="42" spans="1:29" x14ac:dyDescent="0.35">
      <c r="A42" s="7" t="s">
        <v>499</v>
      </c>
      <c r="B42" s="7" t="s">
        <v>500</v>
      </c>
      <c r="C42" s="7"/>
      <c r="D42" s="21" t="s">
        <v>408</v>
      </c>
      <c r="E42" s="13" t="s">
        <v>111</v>
      </c>
      <c r="F42" s="7"/>
      <c r="G42" s="10" t="str">
        <f t="shared" si="0"/>
        <v>0100030300370024</v>
      </c>
      <c r="H42" s="12" t="s">
        <v>3</v>
      </c>
      <c r="I42" s="11">
        <v>303003</v>
      </c>
      <c r="J42" s="11"/>
      <c r="K42" s="11"/>
      <c r="L42" s="11">
        <v>70024</v>
      </c>
      <c r="M42" s="26">
        <v>10740</v>
      </c>
      <c r="N42" s="34">
        <v>1</v>
      </c>
      <c r="O42" s="30">
        <f t="shared" si="1"/>
        <v>7.1942446043165471E-3</v>
      </c>
      <c r="P42" s="50">
        <v>238.89</v>
      </c>
      <c r="Q42" s="30">
        <v>4.1399999999999997</v>
      </c>
      <c r="R42" s="30">
        <v>1.08</v>
      </c>
      <c r="S42" s="58">
        <v>917.25</v>
      </c>
      <c r="T42" s="30">
        <v>9.34</v>
      </c>
      <c r="U42" s="30">
        <v>19.55</v>
      </c>
      <c r="V42" s="30">
        <v>3.28</v>
      </c>
      <c r="W42" s="30">
        <v>1.93</v>
      </c>
      <c r="X42" s="65">
        <f t="shared" si="2"/>
        <v>1999.31</v>
      </c>
      <c r="Y42" s="65">
        <f t="shared" si="3"/>
        <v>0.1</v>
      </c>
      <c r="Z42" s="65">
        <f t="shared" si="6"/>
        <v>1.76</v>
      </c>
      <c r="AA42" s="65">
        <f t="shared" si="4"/>
        <v>0.82</v>
      </c>
      <c r="AB42" s="65">
        <f t="shared" si="5"/>
        <v>459.24</v>
      </c>
      <c r="AC42" s="30">
        <f t="shared" si="8"/>
        <v>0.04</v>
      </c>
    </row>
    <row r="43" spans="1:29" x14ac:dyDescent="0.35">
      <c r="A43" s="7" t="s">
        <v>407</v>
      </c>
      <c r="B43" s="7" t="s">
        <v>406</v>
      </c>
      <c r="C43" s="7"/>
      <c r="D43" s="16" t="s">
        <v>405</v>
      </c>
      <c r="E43" s="16" t="s">
        <v>130</v>
      </c>
      <c r="F43" s="7" t="s">
        <v>110</v>
      </c>
      <c r="G43" s="10" t="str">
        <f t="shared" si="0"/>
        <v>10000390004CJS5651702</v>
      </c>
      <c r="H43" s="12" t="s">
        <v>79</v>
      </c>
      <c r="I43" s="11">
        <v>390004</v>
      </c>
      <c r="J43" s="11" t="s">
        <v>80</v>
      </c>
      <c r="K43" s="11"/>
      <c r="L43" s="11"/>
      <c r="M43" s="26">
        <v>10330</v>
      </c>
      <c r="N43" s="34">
        <v>0.1</v>
      </c>
      <c r="O43" s="30">
        <f t="shared" si="1"/>
        <v>7.1942446043165469E-4</v>
      </c>
      <c r="P43" s="50">
        <v>23.89</v>
      </c>
      <c r="Q43" s="30">
        <v>0.41</v>
      </c>
      <c r="R43" s="30">
        <v>0.11</v>
      </c>
      <c r="S43" s="58">
        <v>91.72</v>
      </c>
      <c r="T43" s="30">
        <v>0.93</v>
      </c>
      <c r="U43" s="30">
        <v>1.95</v>
      </c>
      <c r="V43" s="30">
        <v>0.33</v>
      </c>
      <c r="W43" s="30">
        <v>0.19</v>
      </c>
      <c r="X43" s="65">
        <f t="shared" si="2"/>
        <v>199.93</v>
      </c>
      <c r="Y43" s="65">
        <f t="shared" si="3"/>
        <v>0.01</v>
      </c>
      <c r="Z43" s="65">
        <f t="shared" si="6"/>
        <v>0.18</v>
      </c>
      <c r="AA43" s="65">
        <f t="shared" si="4"/>
        <v>0.08</v>
      </c>
      <c r="AB43" s="65">
        <f t="shared" si="5"/>
        <v>45.92</v>
      </c>
      <c r="AC43" s="30">
        <f t="shared" si="8"/>
        <v>0</v>
      </c>
    </row>
    <row r="44" spans="1:29" x14ac:dyDescent="0.35">
      <c r="A44" s="7" t="s">
        <v>407</v>
      </c>
      <c r="B44" s="7" t="s">
        <v>406</v>
      </c>
      <c r="C44" s="7"/>
      <c r="D44" s="16" t="s">
        <v>405</v>
      </c>
      <c r="E44" s="16" t="s">
        <v>130</v>
      </c>
      <c r="F44" s="7" t="s">
        <v>110</v>
      </c>
      <c r="G44" s="10" t="str">
        <f t="shared" si="0"/>
        <v>10000390004CJS5601701</v>
      </c>
      <c r="H44" s="12" t="s">
        <v>79</v>
      </c>
      <c r="I44" s="11">
        <v>390004</v>
      </c>
      <c r="J44" s="11" t="s">
        <v>82</v>
      </c>
      <c r="K44" s="11" t="s">
        <v>81</v>
      </c>
      <c r="L44" s="11"/>
      <c r="M44" s="26">
        <v>10330</v>
      </c>
      <c r="N44" s="34">
        <v>0.85</v>
      </c>
      <c r="O44" s="30">
        <f t="shared" si="1"/>
        <v>6.1151079136690647E-3</v>
      </c>
      <c r="P44" s="50">
        <v>203.06</v>
      </c>
      <c r="Q44" s="30">
        <v>3.52</v>
      </c>
      <c r="R44" s="30">
        <v>0.92</v>
      </c>
      <c r="S44" s="58">
        <v>779.66</v>
      </c>
      <c r="T44" s="30">
        <v>7.94</v>
      </c>
      <c r="U44" s="30">
        <v>16.62</v>
      </c>
      <c r="V44" s="30">
        <v>2.79</v>
      </c>
      <c r="W44" s="30">
        <v>1.64</v>
      </c>
      <c r="X44" s="65">
        <f t="shared" si="2"/>
        <v>1699.42</v>
      </c>
      <c r="Y44" s="65">
        <f t="shared" si="3"/>
        <v>0.09</v>
      </c>
      <c r="Z44" s="65">
        <f t="shared" si="6"/>
        <v>1.5</v>
      </c>
      <c r="AA44" s="65">
        <f t="shared" si="4"/>
        <v>0.7</v>
      </c>
      <c r="AB44" s="65">
        <f t="shared" si="5"/>
        <v>390.36</v>
      </c>
      <c r="AC44" s="30">
        <f t="shared" si="8"/>
        <v>0.03</v>
      </c>
    </row>
    <row r="45" spans="1:29" x14ac:dyDescent="0.35">
      <c r="A45" s="7" t="s">
        <v>407</v>
      </c>
      <c r="B45" s="7" t="s">
        <v>406</v>
      </c>
      <c r="C45" s="7"/>
      <c r="D45" s="16" t="s">
        <v>405</v>
      </c>
      <c r="E45" s="13" t="s">
        <v>130</v>
      </c>
      <c r="F45" s="7" t="s">
        <v>110</v>
      </c>
      <c r="G45" s="10" t="str">
        <f t="shared" si="0"/>
        <v>09300390004CJS99001</v>
      </c>
      <c r="H45" s="12" t="s">
        <v>83</v>
      </c>
      <c r="I45" s="11">
        <v>390004</v>
      </c>
      <c r="J45" s="11" t="s">
        <v>84</v>
      </c>
      <c r="K45" s="11" t="s">
        <v>81</v>
      </c>
      <c r="L45" s="11"/>
      <c r="M45" s="26">
        <v>10330</v>
      </c>
      <c r="N45" s="34">
        <v>0.05</v>
      </c>
      <c r="O45" s="30">
        <f t="shared" si="1"/>
        <v>3.5971223021582735E-4</v>
      </c>
      <c r="P45" s="50">
        <v>11.94</v>
      </c>
      <c r="Q45" s="30">
        <v>0.21</v>
      </c>
      <c r="R45" s="30">
        <v>0.05</v>
      </c>
      <c r="S45" s="58">
        <v>45.86</v>
      </c>
      <c r="T45" s="30">
        <v>0.47</v>
      </c>
      <c r="U45" s="30">
        <v>0.98</v>
      </c>
      <c r="V45" s="30">
        <v>0.16</v>
      </c>
      <c r="W45" s="30">
        <v>0.1</v>
      </c>
      <c r="X45" s="65">
        <f t="shared" si="2"/>
        <v>99.97</v>
      </c>
      <c r="Y45" s="65">
        <f t="shared" si="3"/>
        <v>0.01</v>
      </c>
      <c r="Z45" s="65">
        <f t="shared" si="6"/>
        <v>0.09</v>
      </c>
      <c r="AA45" s="65">
        <f t="shared" si="4"/>
        <v>0.04</v>
      </c>
      <c r="AB45" s="65">
        <f t="shared" si="5"/>
        <v>22.96</v>
      </c>
      <c r="AC45" s="30">
        <f t="shared" si="8"/>
        <v>0</v>
      </c>
    </row>
    <row r="46" spans="1:29" x14ac:dyDescent="0.35">
      <c r="A46" s="7" t="s">
        <v>404</v>
      </c>
      <c r="B46" s="7" t="s">
        <v>403</v>
      </c>
      <c r="C46" s="7"/>
      <c r="D46" s="16" t="s">
        <v>402</v>
      </c>
      <c r="E46" s="13" t="s">
        <v>130</v>
      </c>
      <c r="F46" s="7" t="s">
        <v>110</v>
      </c>
      <c r="G46" s="10" t="str">
        <f t="shared" si="0"/>
        <v>01000390004CJS70058</v>
      </c>
      <c r="H46" s="12" t="s">
        <v>3</v>
      </c>
      <c r="I46" s="11">
        <v>390004</v>
      </c>
      <c r="J46" s="11" t="s">
        <v>90</v>
      </c>
      <c r="K46" s="11" t="s">
        <v>81</v>
      </c>
      <c r="L46" s="11"/>
      <c r="M46" s="26">
        <v>10340</v>
      </c>
      <c r="N46" s="34">
        <v>1</v>
      </c>
      <c r="O46" s="30">
        <f t="shared" si="1"/>
        <v>7.1942446043165471E-3</v>
      </c>
      <c r="P46" s="50">
        <v>148.11000000000001</v>
      </c>
      <c r="Q46" s="30">
        <v>2.56</v>
      </c>
      <c r="R46" s="30">
        <v>0.67</v>
      </c>
      <c r="S46" s="58">
        <v>568.69000000000005</v>
      </c>
      <c r="T46" s="30">
        <v>5.79</v>
      </c>
      <c r="U46" s="30">
        <v>12.12</v>
      </c>
      <c r="V46" s="30">
        <v>2.0299999999999998</v>
      </c>
      <c r="W46" s="30">
        <v>1.19</v>
      </c>
      <c r="X46" s="65">
        <f t="shared" si="2"/>
        <v>1999.31</v>
      </c>
      <c r="Y46" s="65">
        <f t="shared" si="3"/>
        <v>0.1</v>
      </c>
      <c r="Z46" s="65">
        <f t="shared" si="6"/>
        <v>1.76</v>
      </c>
      <c r="AA46" s="65">
        <f t="shared" si="4"/>
        <v>0.82</v>
      </c>
      <c r="AB46" s="65">
        <f t="shared" si="5"/>
        <v>459.24</v>
      </c>
      <c r="AC46" s="30">
        <f t="shared" si="8"/>
        <v>0.04</v>
      </c>
    </row>
    <row r="47" spans="1:29" x14ac:dyDescent="0.35">
      <c r="A47" s="7" t="s">
        <v>401</v>
      </c>
      <c r="B47" s="7" t="s">
        <v>400</v>
      </c>
      <c r="C47" s="7"/>
      <c r="D47" s="16" t="s">
        <v>399</v>
      </c>
      <c r="E47" s="16" t="s">
        <v>151</v>
      </c>
      <c r="F47" s="7" t="s">
        <v>110</v>
      </c>
      <c r="G47" s="10" t="str">
        <f t="shared" si="0"/>
        <v>10000390004CJS5601701</v>
      </c>
      <c r="H47" s="12" t="s">
        <v>79</v>
      </c>
      <c r="I47" s="11">
        <v>390004</v>
      </c>
      <c r="J47" s="11" t="s">
        <v>82</v>
      </c>
      <c r="K47" s="11" t="s">
        <v>81</v>
      </c>
      <c r="L47" s="11"/>
      <c r="M47" s="26">
        <v>10220</v>
      </c>
      <c r="N47" s="34">
        <v>0.9</v>
      </c>
      <c r="O47" s="30">
        <f t="shared" si="1"/>
        <v>6.4748201438848919E-3</v>
      </c>
      <c r="P47" s="50">
        <v>215</v>
      </c>
      <c r="Q47" s="30">
        <v>3.72</v>
      </c>
      <c r="R47" s="30">
        <v>0.97</v>
      </c>
      <c r="S47" s="58">
        <v>825.52</v>
      </c>
      <c r="T47" s="30">
        <v>8.41</v>
      </c>
      <c r="U47" s="30">
        <v>17.59</v>
      </c>
      <c r="V47" s="30">
        <v>2.95</v>
      </c>
      <c r="W47" s="30">
        <v>1.73</v>
      </c>
      <c r="X47" s="65">
        <f t="shared" si="2"/>
        <v>1799.38</v>
      </c>
      <c r="Y47" s="65">
        <f t="shared" si="3"/>
        <v>0.09</v>
      </c>
      <c r="Z47" s="65">
        <f t="shared" si="6"/>
        <v>1.59</v>
      </c>
      <c r="AA47" s="65">
        <f t="shared" si="4"/>
        <v>0.74</v>
      </c>
      <c r="AB47" s="65">
        <f t="shared" si="5"/>
        <v>413.32</v>
      </c>
      <c r="AC47" s="30">
        <f t="shared" si="8"/>
        <v>0.03</v>
      </c>
    </row>
    <row r="48" spans="1:29" x14ac:dyDescent="0.35">
      <c r="A48" s="7" t="s">
        <v>401</v>
      </c>
      <c r="B48" s="7" t="s">
        <v>400</v>
      </c>
      <c r="C48" s="7"/>
      <c r="D48" s="16" t="s">
        <v>399</v>
      </c>
      <c r="E48" s="16" t="s">
        <v>151</v>
      </c>
      <c r="F48" s="7" t="s">
        <v>110</v>
      </c>
      <c r="G48" s="10" t="str">
        <f t="shared" si="0"/>
        <v>0100039000370015</v>
      </c>
      <c r="H48" s="12" t="s">
        <v>3</v>
      </c>
      <c r="I48" s="11">
        <v>390003</v>
      </c>
      <c r="J48" s="11"/>
      <c r="K48" s="11"/>
      <c r="L48" s="11">
        <v>70015</v>
      </c>
      <c r="M48" s="26">
        <v>10220</v>
      </c>
      <c r="N48" s="34">
        <v>0.1</v>
      </c>
      <c r="O48" s="30">
        <f t="shared" si="1"/>
        <v>7.1942446043165469E-4</v>
      </c>
      <c r="P48" s="50">
        <v>23.89</v>
      </c>
      <c r="Q48" s="30">
        <v>0.41</v>
      </c>
      <c r="R48" s="30">
        <v>0.11</v>
      </c>
      <c r="S48" s="58">
        <v>91.72</v>
      </c>
      <c r="T48" s="30">
        <v>0.93</v>
      </c>
      <c r="U48" s="30">
        <v>1.95</v>
      </c>
      <c r="V48" s="30">
        <v>0.33</v>
      </c>
      <c r="W48" s="30">
        <v>0.19</v>
      </c>
      <c r="X48" s="65">
        <f t="shared" si="2"/>
        <v>199.93</v>
      </c>
      <c r="Y48" s="65">
        <f t="shared" si="3"/>
        <v>0.01</v>
      </c>
      <c r="Z48" s="65">
        <f t="shared" si="6"/>
        <v>0.18</v>
      </c>
      <c r="AA48" s="65">
        <f t="shared" si="4"/>
        <v>0.08</v>
      </c>
      <c r="AB48" s="65">
        <f t="shared" si="5"/>
        <v>45.92</v>
      </c>
      <c r="AC48" s="30">
        <f t="shared" si="8"/>
        <v>0</v>
      </c>
    </row>
    <row r="49" spans="1:29" x14ac:dyDescent="0.35">
      <c r="A49" s="7" t="s">
        <v>398</v>
      </c>
      <c r="B49" s="7" t="s">
        <v>397</v>
      </c>
      <c r="C49" s="7"/>
      <c r="D49" s="16" t="s">
        <v>396</v>
      </c>
      <c r="E49" s="13" t="s">
        <v>196</v>
      </c>
      <c r="F49" s="7" t="s">
        <v>110</v>
      </c>
      <c r="G49" s="10" t="str">
        <f t="shared" si="0"/>
        <v>0100039900370014</v>
      </c>
      <c r="H49" s="12" t="s">
        <v>3</v>
      </c>
      <c r="I49" s="11">
        <v>399003</v>
      </c>
      <c r="J49" s="11"/>
      <c r="K49" s="11"/>
      <c r="L49" s="11">
        <v>70014</v>
      </c>
      <c r="M49" s="26">
        <v>10230</v>
      </c>
      <c r="N49" s="34">
        <v>1</v>
      </c>
      <c r="O49" s="30">
        <f t="shared" si="1"/>
        <v>7.1942446043165471E-3</v>
      </c>
      <c r="P49" s="50">
        <v>238.89</v>
      </c>
      <c r="Q49" s="30">
        <v>4.1399999999999997</v>
      </c>
      <c r="R49" s="30">
        <v>1.08</v>
      </c>
      <c r="S49" s="58">
        <v>917.25</v>
      </c>
      <c r="T49" s="30">
        <v>9.34</v>
      </c>
      <c r="U49" s="30">
        <v>19.55</v>
      </c>
      <c r="V49" s="30">
        <v>3.28</v>
      </c>
      <c r="W49" s="30">
        <v>1.93</v>
      </c>
      <c r="X49" s="65">
        <f t="shared" si="2"/>
        <v>1999.31</v>
      </c>
      <c r="Y49" s="65">
        <f t="shared" si="3"/>
        <v>0.1</v>
      </c>
      <c r="Z49" s="65">
        <f t="shared" si="6"/>
        <v>1.76</v>
      </c>
      <c r="AA49" s="65">
        <f t="shared" si="4"/>
        <v>0.82</v>
      </c>
      <c r="AB49" s="65">
        <f t="shared" si="5"/>
        <v>459.24</v>
      </c>
      <c r="AC49" s="30">
        <f t="shared" si="8"/>
        <v>0.04</v>
      </c>
    </row>
    <row r="50" spans="1:29" x14ac:dyDescent="0.35">
      <c r="A50" s="7" t="s">
        <v>189</v>
      </c>
      <c r="B50" s="7" t="s">
        <v>395</v>
      </c>
      <c r="C50" s="7"/>
      <c r="D50" s="16" t="s">
        <v>394</v>
      </c>
      <c r="E50" s="13" t="s">
        <v>130</v>
      </c>
      <c r="F50" s="7" t="s">
        <v>110</v>
      </c>
      <c r="G50" s="10" t="str">
        <f t="shared" si="0"/>
        <v>01000390004CJS47903</v>
      </c>
      <c r="H50" s="12" t="s">
        <v>3</v>
      </c>
      <c r="I50" s="11">
        <v>390004</v>
      </c>
      <c r="J50" s="11" t="s">
        <v>93</v>
      </c>
      <c r="K50" s="11"/>
      <c r="L50" s="11"/>
      <c r="M50" s="26">
        <v>10310</v>
      </c>
      <c r="N50" s="34">
        <v>0.12</v>
      </c>
      <c r="O50" s="30">
        <f t="shared" si="1"/>
        <v>8.6330935251798554E-4</v>
      </c>
      <c r="P50" s="50">
        <v>28.67</v>
      </c>
      <c r="Q50" s="30">
        <v>0.5</v>
      </c>
      <c r="R50" s="30">
        <v>0.13</v>
      </c>
      <c r="S50" s="58">
        <v>110.07</v>
      </c>
      <c r="T50" s="30">
        <v>1.1200000000000001</v>
      </c>
      <c r="U50" s="30">
        <v>2.35</v>
      </c>
      <c r="V50" s="30">
        <v>0.39</v>
      </c>
      <c r="W50" s="30">
        <v>0.23</v>
      </c>
      <c r="X50" s="65">
        <f t="shared" si="2"/>
        <v>239.92</v>
      </c>
      <c r="Y50" s="65">
        <f t="shared" si="3"/>
        <v>0.01</v>
      </c>
      <c r="Z50" s="65">
        <f t="shared" si="6"/>
        <v>0.21</v>
      </c>
      <c r="AA50" s="65">
        <f t="shared" si="4"/>
        <v>0.1</v>
      </c>
      <c r="AB50" s="65">
        <f t="shared" si="5"/>
        <v>55.11</v>
      </c>
      <c r="AC50" s="30">
        <f t="shared" si="8"/>
        <v>0</v>
      </c>
    </row>
    <row r="51" spans="1:29" x14ac:dyDescent="0.35">
      <c r="A51" s="7" t="s">
        <v>189</v>
      </c>
      <c r="B51" s="7" t="s">
        <v>395</v>
      </c>
      <c r="C51" s="7"/>
      <c r="D51" s="16" t="s">
        <v>394</v>
      </c>
      <c r="E51" s="13" t="s">
        <v>130</v>
      </c>
      <c r="F51" s="7" t="s">
        <v>110</v>
      </c>
      <c r="G51" s="10" t="str">
        <f t="shared" si="0"/>
        <v>10000390004CJS5651702</v>
      </c>
      <c r="H51" s="12" t="s">
        <v>79</v>
      </c>
      <c r="I51" s="11">
        <v>390004</v>
      </c>
      <c r="J51" s="11" t="s">
        <v>80</v>
      </c>
      <c r="K51" s="11"/>
      <c r="L51" s="11"/>
      <c r="M51" s="26">
        <v>10310</v>
      </c>
      <c r="N51" s="34">
        <v>0.01</v>
      </c>
      <c r="O51" s="30">
        <f t="shared" si="1"/>
        <v>7.1942446043165466E-5</v>
      </c>
      <c r="P51" s="50">
        <v>2.39</v>
      </c>
      <c r="Q51" s="30">
        <v>0.04</v>
      </c>
      <c r="R51" s="30">
        <v>0.01</v>
      </c>
      <c r="S51" s="58">
        <v>9.17</v>
      </c>
      <c r="T51" s="30">
        <v>0.09</v>
      </c>
      <c r="U51" s="30">
        <v>0.2</v>
      </c>
      <c r="V51" s="30">
        <v>0.03</v>
      </c>
      <c r="W51" s="30">
        <v>0.02</v>
      </c>
      <c r="X51" s="65">
        <f t="shared" si="2"/>
        <v>19.989999999999998</v>
      </c>
      <c r="Y51" s="65">
        <f t="shared" si="3"/>
        <v>0</v>
      </c>
      <c r="Z51" s="65">
        <f t="shared" si="6"/>
        <v>0.02</v>
      </c>
      <c r="AA51" s="65">
        <f t="shared" si="4"/>
        <v>0.01</v>
      </c>
      <c r="AB51" s="65">
        <f t="shared" si="5"/>
        <v>4.59</v>
      </c>
      <c r="AC51" s="30">
        <f t="shared" si="8"/>
        <v>0</v>
      </c>
    </row>
    <row r="52" spans="1:29" x14ac:dyDescent="0.35">
      <c r="A52" s="7" t="s">
        <v>189</v>
      </c>
      <c r="B52" s="7" t="s">
        <v>395</v>
      </c>
      <c r="C52" s="7"/>
      <c r="D52" s="16" t="s">
        <v>394</v>
      </c>
      <c r="E52" s="13" t="s">
        <v>130</v>
      </c>
      <c r="F52" s="7" t="s">
        <v>110</v>
      </c>
      <c r="G52" s="10" t="str">
        <f t="shared" si="0"/>
        <v>01000390004CJS70059</v>
      </c>
      <c r="H52" s="12" t="s">
        <v>3</v>
      </c>
      <c r="I52" s="11">
        <v>390004</v>
      </c>
      <c r="J52" s="11" t="s">
        <v>92</v>
      </c>
      <c r="K52" s="22" t="s">
        <v>81</v>
      </c>
      <c r="L52" s="11"/>
      <c r="M52" s="26">
        <v>10310</v>
      </c>
      <c r="N52" s="34">
        <v>0.01</v>
      </c>
      <c r="O52" s="30">
        <f t="shared" si="1"/>
        <v>7.1942446043165466E-5</v>
      </c>
      <c r="P52" s="50">
        <v>2.39</v>
      </c>
      <c r="Q52" s="30">
        <v>0.04</v>
      </c>
      <c r="R52" s="30">
        <v>0.01</v>
      </c>
      <c r="S52" s="58">
        <v>9.17</v>
      </c>
      <c r="T52" s="30">
        <v>0.09</v>
      </c>
      <c r="U52" s="30">
        <v>0.2</v>
      </c>
      <c r="V52" s="30">
        <v>0.03</v>
      </c>
      <c r="W52" s="30">
        <v>0.02</v>
      </c>
      <c r="X52" s="65">
        <f t="shared" si="2"/>
        <v>19.989999999999998</v>
      </c>
      <c r="Y52" s="65">
        <f t="shared" si="3"/>
        <v>0</v>
      </c>
      <c r="Z52" s="65">
        <f t="shared" si="6"/>
        <v>0.02</v>
      </c>
      <c r="AA52" s="65">
        <f t="shared" si="4"/>
        <v>0.01</v>
      </c>
      <c r="AB52" s="65">
        <f t="shared" si="5"/>
        <v>4.59</v>
      </c>
      <c r="AC52" s="30">
        <f t="shared" si="8"/>
        <v>0</v>
      </c>
    </row>
    <row r="53" spans="1:29" x14ac:dyDescent="0.35">
      <c r="A53" s="7" t="s">
        <v>189</v>
      </c>
      <c r="B53" s="7" t="s">
        <v>395</v>
      </c>
      <c r="C53" s="7"/>
      <c r="D53" s="16" t="s">
        <v>394</v>
      </c>
      <c r="E53" s="13" t="s">
        <v>130</v>
      </c>
      <c r="F53" s="7" t="s">
        <v>110</v>
      </c>
      <c r="G53" s="10" t="str">
        <f t="shared" si="0"/>
        <v>01000390004CJS70058</v>
      </c>
      <c r="H53" s="12" t="s">
        <v>3</v>
      </c>
      <c r="I53" s="11">
        <v>390004</v>
      </c>
      <c r="J53" s="11" t="s">
        <v>90</v>
      </c>
      <c r="K53" s="11" t="s">
        <v>81</v>
      </c>
      <c r="L53" s="11"/>
      <c r="M53" s="26">
        <v>10310</v>
      </c>
      <c r="N53" s="34">
        <v>0.25</v>
      </c>
      <c r="O53" s="30">
        <f t="shared" si="1"/>
        <v>1.7985611510791368E-3</v>
      </c>
      <c r="P53" s="50">
        <v>59.72</v>
      </c>
      <c r="Q53" s="30">
        <v>1.03</v>
      </c>
      <c r="R53" s="30">
        <v>0.27</v>
      </c>
      <c r="S53" s="58">
        <v>229.31</v>
      </c>
      <c r="T53" s="30">
        <v>2.34</v>
      </c>
      <c r="U53" s="30">
        <v>4.8899999999999997</v>
      </c>
      <c r="V53" s="30">
        <v>0.82</v>
      </c>
      <c r="W53" s="30">
        <v>0.48</v>
      </c>
      <c r="X53" s="65">
        <f t="shared" si="2"/>
        <v>499.83</v>
      </c>
      <c r="Y53" s="65">
        <f t="shared" si="3"/>
        <v>0.03</v>
      </c>
      <c r="Z53" s="65">
        <f t="shared" si="6"/>
        <v>0.44</v>
      </c>
      <c r="AA53" s="65">
        <f t="shared" si="4"/>
        <v>0.2</v>
      </c>
      <c r="AB53" s="65">
        <f t="shared" si="5"/>
        <v>114.81</v>
      </c>
      <c r="AC53" s="30">
        <f t="shared" si="8"/>
        <v>0.01</v>
      </c>
    </row>
    <row r="54" spans="1:29" x14ac:dyDescent="0.35">
      <c r="A54" s="7" t="s">
        <v>189</v>
      </c>
      <c r="B54" s="7" t="s">
        <v>395</v>
      </c>
      <c r="C54" s="7"/>
      <c r="D54" s="16" t="s">
        <v>394</v>
      </c>
      <c r="E54" s="13" t="s">
        <v>130</v>
      </c>
      <c r="F54" s="7" t="s">
        <v>110</v>
      </c>
      <c r="G54" s="10" t="str">
        <f t="shared" si="0"/>
        <v>10000390004CJS67028</v>
      </c>
      <c r="H54" s="12" t="s">
        <v>79</v>
      </c>
      <c r="I54" s="11">
        <v>390004</v>
      </c>
      <c r="J54" s="11" t="s">
        <v>94</v>
      </c>
      <c r="K54" s="11"/>
      <c r="L54" s="11"/>
      <c r="M54" s="26">
        <v>10310</v>
      </c>
      <c r="N54" s="34">
        <v>0.13</v>
      </c>
      <c r="O54" s="30">
        <f t="shared" si="1"/>
        <v>9.3525179856115113E-4</v>
      </c>
      <c r="P54" s="50">
        <v>31.06</v>
      </c>
      <c r="Q54" s="30">
        <v>0.54</v>
      </c>
      <c r="R54" s="30">
        <v>0.14000000000000001</v>
      </c>
      <c r="S54" s="58">
        <v>119.24</v>
      </c>
      <c r="T54" s="30">
        <v>1.21</v>
      </c>
      <c r="U54" s="30">
        <v>2.54</v>
      </c>
      <c r="V54" s="30">
        <v>0.43</v>
      </c>
      <c r="W54" s="30">
        <v>0.25</v>
      </c>
      <c r="X54" s="65">
        <f t="shared" si="2"/>
        <v>259.91000000000003</v>
      </c>
      <c r="Y54" s="65">
        <f t="shared" si="3"/>
        <v>0.01</v>
      </c>
      <c r="Z54" s="65">
        <f t="shared" si="6"/>
        <v>0.23</v>
      </c>
      <c r="AA54" s="65">
        <f t="shared" si="4"/>
        <v>0.11</v>
      </c>
      <c r="AB54" s="65">
        <f t="shared" si="5"/>
        <v>59.7</v>
      </c>
      <c r="AC54" s="30">
        <f t="shared" si="8"/>
        <v>0</v>
      </c>
    </row>
    <row r="55" spans="1:29" x14ac:dyDescent="0.35">
      <c r="A55" s="7" t="s">
        <v>189</v>
      </c>
      <c r="B55" s="7" t="s">
        <v>395</v>
      </c>
      <c r="C55" s="7"/>
      <c r="D55" s="16" t="s">
        <v>394</v>
      </c>
      <c r="E55" s="13" t="s">
        <v>130</v>
      </c>
      <c r="F55" s="7" t="s">
        <v>110</v>
      </c>
      <c r="G55" s="10" t="str">
        <f t="shared" si="0"/>
        <v>10000390004CJS5601701</v>
      </c>
      <c r="H55" s="12" t="s">
        <v>79</v>
      </c>
      <c r="I55" s="11">
        <v>390004</v>
      </c>
      <c r="J55" s="11" t="s">
        <v>82</v>
      </c>
      <c r="K55" s="11" t="s">
        <v>81</v>
      </c>
      <c r="L55" s="11"/>
      <c r="M55" s="26">
        <v>10310</v>
      </c>
      <c r="N55" s="34">
        <v>0.48</v>
      </c>
      <c r="O55" s="30">
        <f t="shared" si="1"/>
        <v>3.4532374100719422E-3</v>
      </c>
      <c r="P55" s="50">
        <v>114.67</v>
      </c>
      <c r="Q55" s="30">
        <v>1.99</v>
      </c>
      <c r="R55" s="30">
        <v>0.52</v>
      </c>
      <c r="S55" s="58">
        <v>440.28</v>
      </c>
      <c r="T55" s="30">
        <v>4.4800000000000004</v>
      </c>
      <c r="U55" s="30">
        <v>9.3800000000000008</v>
      </c>
      <c r="V55" s="30">
        <v>1.57</v>
      </c>
      <c r="W55" s="30">
        <v>0.92</v>
      </c>
      <c r="X55" s="65">
        <f t="shared" si="2"/>
        <v>959.67</v>
      </c>
      <c r="Y55" s="65">
        <f t="shared" si="3"/>
        <v>0.05</v>
      </c>
      <c r="Z55" s="65">
        <f t="shared" si="6"/>
        <v>0.85</v>
      </c>
      <c r="AA55" s="65">
        <f t="shared" si="4"/>
        <v>0.39</v>
      </c>
      <c r="AB55" s="65">
        <f t="shared" si="5"/>
        <v>220.44</v>
      </c>
      <c r="AC55" s="30">
        <f t="shared" si="8"/>
        <v>0.02</v>
      </c>
    </row>
    <row r="56" spans="1:29" x14ac:dyDescent="0.35">
      <c r="A56" s="7" t="s">
        <v>393</v>
      </c>
      <c r="B56" s="7" t="s">
        <v>390</v>
      </c>
      <c r="C56" s="7"/>
      <c r="D56" s="16" t="s">
        <v>392</v>
      </c>
      <c r="E56" s="16" t="s">
        <v>130</v>
      </c>
      <c r="F56" s="7" t="s">
        <v>110</v>
      </c>
      <c r="G56" s="10" t="str">
        <f t="shared" si="0"/>
        <v>10000390004CJS67028</v>
      </c>
      <c r="H56" s="12" t="s">
        <v>79</v>
      </c>
      <c r="I56" s="11">
        <v>390004</v>
      </c>
      <c r="J56" s="11" t="s">
        <v>94</v>
      </c>
      <c r="K56" s="11"/>
      <c r="L56" s="11"/>
      <c r="M56" s="26">
        <v>10320</v>
      </c>
      <c r="N56" s="34">
        <v>0.4</v>
      </c>
      <c r="O56" s="30">
        <f t="shared" si="1"/>
        <v>2.8776978417266188E-3</v>
      </c>
      <c r="P56" s="50">
        <v>95.56</v>
      </c>
      <c r="Q56" s="30">
        <v>1.65</v>
      </c>
      <c r="R56" s="30">
        <v>0.43</v>
      </c>
      <c r="S56" s="58">
        <v>366.9</v>
      </c>
      <c r="T56" s="30">
        <v>3.74</v>
      </c>
      <c r="U56" s="30">
        <v>7.82</v>
      </c>
      <c r="V56" s="30">
        <v>1.31</v>
      </c>
      <c r="W56" s="30">
        <v>0.77</v>
      </c>
      <c r="X56" s="65">
        <f t="shared" si="2"/>
        <v>799.73</v>
      </c>
      <c r="Y56" s="65">
        <f t="shared" si="3"/>
        <v>0.04</v>
      </c>
      <c r="Z56" s="65">
        <f t="shared" si="6"/>
        <v>0.71</v>
      </c>
      <c r="AA56" s="65">
        <f t="shared" si="4"/>
        <v>0.33</v>
      </c>
      <c r="AB56" s="65">
        <f t="shared" si="5"/>
        <v>183.7</v>
      </c>
      <c r="AC56" s="30">
        <f t="shared" si="8"/>
        <v>0.01</v>
      </c>
    </row>
    <row r="57" spans="1:29" x14ac:dyDescent="0.35">
      <c r="A57" s="7" t="s">
        <v>393</v>
      </c>
      <c r="B57" s="7" t="s">
        <v>390</v>
      </c>
      <c r="C57" s="7"/>
      <c r="D57" s="16" t="s">
        <v>392</v>
      </c>
      <c r="E57" s="16" t="s">
        <v>130</v>
      </c>
      <c r="F57" s="7" t="s">
        <v>110</v>
      </c>
      <c r="G57" s="10" t="str">
        <f t="shared" si="0"/>
        <v>10000390004CJS67028</v>
      </c>
      <c r="H57" s="12" t="s">
        <v>79</v>
      </c>
      <c r="I57" s="11">
        <v>390004</v>
      </c>
      <c r="J57" s="11" t="s">
        <v>94</v>
      </c>
      <c r="K57" s="11"/>
      <c r="L57" s="11"/>
      <c r="M57" s="26">
        <v>10320</v>
      </c>
      <c r="N57" s="34">
        <v>0.6</v>
      </c>
      <c r="O57" s="30">
        <f t="shared" si="1"/>
        <v>4.3165467625899279E-3</v>
      </c>
      <c r="P57" s="50">
        <v>143.33000000000001</v>
      </c>
      <c r="Q57" s="30">
        <v>2.48</v>
      </c>
      <c r="R57" s="30">
        <v>0.65</v>
      </c>
      <c r="S57" s="58">
        <v>550.35</v>
      </c>
      <c r="T57" s="30">
        <v>5.6</v>
      </c>
      <c r="U57" s="30">
        <v>11.73</v>
      </c>
      <c r="V57" s="30">
        <v>1.97</v>
      </c>
      <c r="W57" s="30">
        <v>1.1599999999999999</v>
      </c>
      <c r="X57" s="65">
        <f t="shared" si="2"/>
        <v>1199.5899999999999</v>
      </c>
      <c r="Y57" s="65">
        <f t="shared" si="3"/>
        <v>0.06</v>
      </c>
      <c r="Z57" s="65">
        <f t="shared" si="6"/>
        <v>1.06</v>
      </c>
      <c r="AA57" s="65">
        <f t="shared" si="4"/>
        <v>0.49</v>
      </c>
      <c r="AB57" s="65">
        <f t="shared" si="5"/>
        <v>275.55</v>
      </c>
      <c r="AC57" s="30">
        <f t="shared" si="8"/>
        <v>0.02</v>
      </c>
    </row>
    <row r="58" spans="1:29" x14ac:dyDescent="0.35">
      <c r="A58" s="7" t="s">
        <v>391</v>
      </c>
      <c r="B58" s="7" t="s">
        <v>390</v>
      </c>
      <c r="C58" s="7"/>
      <c r="D58" s="16" t="s">
        <v>389</v>
      </c>
      <c r="E58" s="13" t="s">
        <v>130</v>
      </c>
      <c r="F58" s="7" t="s">
        <v>110</v>
      </c>
      <c r="G58" s="10" t="str">
        <f t="shared" si="0"/>
        <v>09300390004CJS99001</v>
      </c>
      <c r="H58" s="12" t="s">
        <v>83</v>
      </c>
      <c r="I58" s="11">
        <v>390004</v>
      </c>
      <c r="J58" s="11" t="s">
        <v>84</v>
      </c>
      <c r="K58" s="11" t="s">
        <v>81</v>
      </c>
      <c r="L58" s="11"/>
      <c r="M58" s="26">
        <v>10330</v>
      </c>
      <c r="N58" s="34">
        <v>0.15</v>
      </c>
      <c r="O58" s="30">
        <f t="shared" si="1"/>
        <v>1.079136690647482E-3</v>
      </c>
      <c r="P58" s="50">
        <v>35.83</v>
      </c>
      <c r="Q58" s="30">
        <v>0.62</v>
      </c>
      <c r="R58" s="30">
        <v>0.16</v>
      </c>
      <c r="S58" s="58">
        <v>137.59</v>
      </c>
      <c r="T58" s="30">
        <v>1.4</v>
      </c>
      <c r="U58" s="30">
        <v>2.93</v>
      </c>
      <c r="V58" s="30">
        <v>0.49</v>
      </c>
      <c r="W58" s="30">
        <v>0.28999999999999998</v>
      </c>
      <c r="X58" s="65">
        <f t="shared" si="2"/>
        <v>299.89999999999998</v>
      </c>
      <c r="Y58" s="65">
        <f t="shared" si="3"/>
        <v>0.02</v>
      </c>
      <c r="Z58" s="65">
        <f t="shared" si="6"/>
        <v>0.26</v>
      </c>
      <c r="AA58" s="65">
        <f t="shared" si="4"/>
        <v>0.12</v>
      </c>
      <c r="AB58" s="65">
        <f t="shared" si="5"/>
        <v>68.89</v>
      </c>
      <c r="AC58" s="30">
        <f t="shared" si="8"/>
        <v>0.01</v>
      </c>
    </row>
    <row r="59" spans="1:29" x14ac:dyDescent="0.35">
      <c r="A59" s="7" t="s">
        <v>391</v>
      </c>
      <c r="B59" s="7" t="s">
        <v>390</v>
      </c>
      <c r="C59" s="7"/>
      <c r="D59" s="16" t="s">
        <v>389</v>
      </c>
      <c r="E59" s="16" t="s">
        <v>130</v>
      </c>
      <c r="F59" s="7" t="s">
        <v>110</v>
      </c>
      <c r="G59" s="10" t="str">
        <f t="shared" si="0"/>
        <v>10000390004CJS5601701</v>
      </c>
      <c r="H59" s="12" t="s">
        <v>79</v>
      </c>
      <c r="I59" s="11">
        <v>390004</v>
      </c>
      <c r="J59" s="11" t="s">
        <v>82</v>
      </c>
      <c r="K59" s="11" t="s">
        <v>81</v>
      </c>
      <c r="L59" s="11"/>
      <c r="M59" s="26">
        <v>10330</v>
      </c>
      <c r="N59" s="34">
        <v>0.85</v>
      </c>
      <c r="O59" s="30">
        <f t="shared" si="1"/>
        <v>6.1151079136690647E-3</v>
      </c>
      <c r="P59" s="50">
        <v>203.06</v>
      </c>
      <c r="Q59" s="30">
        <v>3.52</v>
      </c>
      <c r="R59" s="30">
        <v>0.92</v>
      </c>
      <c r="S59" s="58">
        <v>779.66</v>
      </c>
      <c r="T59" s="30">
        <v>7.94</v>
      </c>
      <c r="U59" s="30">
        <v>16.62</v>
      </c>
      <c r="V59" s="30">
        <v>2.79</v>
      </c>
      <c r="W59" s="30">
        <v>1.64</v>
      </c>
      <c r="X59" s="65">
        <f t="shared" si="2"/>
        <v>1699.42</v>
      </c>
      <c r="Y59" s="65">
        <f t="shared" si="3"/>
        <v>0.09</v>
      </c>
      <c r="Z59" s="65">
        <f t="shared" si="6"/>
        <v>1.5</v>
      </c>
      <c r="AA59" s="65">
        <f t="shared" si="4"/>
        <v>0.7</v>
      </c>
      <c r="AB59" s="65">
        <f t="shared" si="5"/>
        <v>390.36</v>
      </c>
      <c r="AC59" s="30">
        <f t="shared" si="8"/>
        <v>0.03</v>
      </c>
    </row>
    <row r="60" spans="1:29" x14ac:dyDescent="0.35">
      <c r="A60" s="7" t="s">
        <v>166</v>
      </c>
      <c r="B60" s="7" t="s">
        <v>388</v>
      </c>
      <c r="C60" s="7"/>
      <c r="D60" s="16" t="s">
        <v>387</v>
      </c>
      <c r="E60" s="16" t="s">
        <v>147</v>
      </c>
      <c r="F60" s="7" t="s">
        <v>110</v>
      </c>
      <c r="G60" s="10" t="str">
        <f t="shared" si="0"/>
        <v>0214056004670080</v>
      </c>
      <c r="H60" s="12" t="s">
        <v>78</v>
      </c>
      <c r="I60" s="11">
        <v>560046</v>
      </c>
      <c r="J60" s="11"/>
      <c r="K60" s="11"/>
      <c r="L60" s="11">
        <v>70080</v>
      </c>
      <c r="M60" s="26">
        <v>10610</v>
      </c>
      <c r="N60" s="34">
        <v>1</v>
      </c>
      <c r="O60" s="30">
        <f t="shared" si="1"/>
        <v>7.1942446043165471E-3</v>
      </c>
      <c r="P60" s="50">
        <v>238.89</v>
      </c>
      <c r="Q60" s="30">
        <v>4.1399999999999997</v>
      </c>
      <c r="R60" s="30">
        <v>1.08</v>
      </c>
      <c r="S60" s="58">
        <v>917.25</v>
      </c>
      <c r="T60" s="30">
        <v>9.34</v>
      </c>
      <c r="U60" s="30">
        <v>19.55</v>
      </c>
      <c r="V60" s="30">
        <v>3.28</v>
      </c>
      <c r="W60" s="30">
        <v>1.93</v>
      </c>
      <c r="X60" s="65">
        <f t="shared" si="2"/>
        <v>1999.31</v>
      </c>
      <c r="Y60" s="65">
        <f t="shared" si="3"/>
        <v>0.1</v>
      </c>
      <c r="Z60" s="65">
        <f t="shared" si="6"/>
        <v>1.76</v>
      </c>
      <c r="AA60" s="65">
        <f t="shared" si="4"/>
        <v>0.82</v>
      </c>
      <c r="AB60" s="65">
        <f t="shared" si="5"/>
        <v>459.24</v>
      </c>
      <c r="AC60" s="30">
        <f t="shared" si="8"/>
        <v>0.04</v>
      </c>
    </row>
    <row r="61" spans="1:29" x14ac:dyDescent="0.35">
      <c r="A61" s="7" t="s">
        <v>386</v>
      </c>
      <c r="B61" s="7" t="s">
        <v>385</v>
      </c>
      <c r="C61" s="7"/>
      <c r="D61" s="16" t="s">
        <v>384</v>
      </c>
      <c r="E61" s="16" t="s">
        <v>130</v>
      </c>
      <c r="F61" s="7" t="s">
        <v>110</v>
      </c>
      <c r="G61" s="10" t="str">
        <f t="shared" si="0"/>
        <v>10000390004CJS5601701</v>
      </c>
      <c r="H61" s="12" t="s">
        <v>79</v>
      </c>
      <c r="I61" s="11">
        <v>390004</v>
      </c>
      <c r="J61" s="11" t="s">
        <v>82</v>
      </c>
      <c r="K61" s="11" t="s">
        <v>81</v>
      </c>
      <c r="L61" s="11"/>
      <c r="M61" s="26">
        <v>10330</v>
      </c>
      <c r="N61" s="34">
        <v>0.2</v>
      </c>
      <c r="O61" s="30">
        <f t="shared" si="1"/>
        <v>1.4388489208633094E-3</v>
      </c>
      <c r="P61" s="50">
        <v>47.78</v>
      </c>
      <c r="Q61" s="30">
        <v>0.83</v>
      </c>
      <c r="R61" s="30">
        <v>0.22</v>
      </c>
      <c r="S61" s="58">
        <v>183.45</v>
      </c>
      <c r="T61" s="30">
        <v>1.87</v>
      </c>
      <c r="U61" s="30">
        <v>3.91</v>
      </c>
      <c r="V61" s="30">
        <v>0.66</v>
      </c>
      <c r="W61" s="30">
        <v>0.39</v>
      </c>
      <c r="X61" s="65">
        <f t="shared" si="2"/>
        <v>399.86</v>
      </c>
      <c r="Y61" s="65">
        <f t="shared" si="3"/>
        <v>0.02</v>
      </c>
      <c r="Z61" s="65">
        <f t="shared" si="6"/>
        <v>0.35</v>
      </c>
      <c r="AA61" s="65">
        <f t="shared" si="4"/>
        <v>0.16</v>
      </c>
      <c r="AB61" s="65">
        <f t="shared" si="5"/>
        <v>91.85</v>
      </c>
      <c r="AC61" s="30">
        <f t="shared" si="8"/>
        <v>0.01</v>
      </c>
    </row>
    <row r="62" spans="1:29" x14ac:dyDescent="0.35">
      <c r="A62" s="7" t="s">
        <v>386</v>
      </c>
      <c r="B62" s="7" t="s">
        <v>385</v>
      </c>
      <c r="C62" s="7"/>
      <c r="D62" s="16" t="s">
        <v>384</v>
      </c>
      <c r="E62" s="13" t="s">
        <v>130</v>
      </c>
      <c r="F62" s="7" t="s">
        <v>110</v>
      </c>
      <c r="G62" s="10" t="str">
        <f t="shared" si="0"/>
        <v>09300390004CJS99001</v>
      </c>
      <c r="H62" s="12" t="s">
        <v>83</v>
      </c>
      <c r="I62" s="11">
        <v>390004</v>
      </c>
      <c r="J62" s="11" t="s">
        <v>84</v>
      </c>
      <c r="K62" s="11" t="s">
        <v>81</v>
      </c>
      <c r="L62" s="11"/>
      <c r="M62" s="26">
        <v>10330</v>
      </c>
      <c r="N62" s="34">
        <v>0.05</v>
      </c>
      <c r="O62" s="30">
        <f t="shared" si="1"/>
        <v>3.5971223021582735E-4</v>
      </c>
      <c r="P62" s="50">
        <v>11.94</v>
      </c>
      <c r="Q62" s="30">
        <v>0.21</v>
      </c>
      <c r="R62" s="30">
        <v>0.05</v>
      </c>
      <c r="S62" s="58">
        <v>45.86</v>
      </c>
      <c r="T62" s="30">
        <v>0.47</v>
      </c>
      <c r="U62" s="30">
        <v>0.98</v>
      </c>
      <c r="V62" s="30">
        <v>0.16</v>
      </c>
      <c r="W62" s="30">
        <v>0.1</v>
      </c>
      <c r="X62" s="65">
        <f t="shared" si="2"/>
        <v>99.97</v>
      </c>
      <c r="Y62" s="65">
        <f t="shared" si="3"/>
        <v>0.01</v>
      </c>
      <c r="Z62" s="65">
        <f t="shared" si="6"/>
        <v>0.09</v>
      </c>
      <c r="AA62" s="65">
        <f t="shared" si="4"/>
        <v>0.04</v>
      </c>
      <c r="AB62" s="65">
        <f t="shared" si="5"/>
        <v>22.96</v>
      </c>
      <c r="AC62" s="30">
        <f t="shared" si="8"/>
        <v>0</v>
      </c>
    </row>
    <row r="63" spans="1:29" x14ac:dyDescent="0.35">
      <c r="A63" s="7" t="s">
        <v>386</v>
      </c>
      <c r="B63" s="7" t="s">
        <v>385</v>
      </c>
      <c r="C63" s="7"/>
      <c r="D63" s="16" t="s">
        <v>384</v>
      </c>
      <c r="E63" s="16" t="s">
        <v>130</v>
      </c>
      <c r="F63" s="7" t="s">
        <v>110</v>
      </c>
      <c r="G63" s="10" t="str">
        <f t="shared" si="0"/>
        <v>10000390004CJS5651702</v>
      </c>
      <c r="H63" s="12" t="s">
        <v>79</v>
      </c>
      <c r="I63" s="11">
        <v>390004</v>
      </c>
      <c r="J63" s="11" t="s">
        <v>80</v>
      </c>
      <c r="K63" s="11"/>
      <c r="L63" s="11"/>
      <c r="M63" s="26">
        <v>10330</v>
      </c>
      <c r="N63" s="34">
        <v>0.75</v>
      </c>
      <c r="O63" s="30">
        <f t="shared" si="1"/>
        <v>5.3956834532374104E-3</v>
      </c>
      <c r="P63" s="50">
        <v>179.17</v>
      </c>
      <c r="Q63" s="30">
        <v>3.1</v>
      </c>
      <c r="R63" s="30">
        <v>0.81</v>
      </c>
      <c r="S63" s="58">
        <v>687.94</v>
      </c>
      <c r="T63" s="30">
        <v>7.01</v>
      </c>
      <c r="U63" s="30">
        <v>14.66</v>
      </c>
      <c r="V63" s="30">
        <v>2.46</v>
      </c>
      <c r="W63" s="30">
        <v>1.44</v>
      </c>
      <c r="X63" s="65">
        <f t="shared" si="2"/>
        <v>1499.48</v>
      </c>
      <c r="Y63" s="65">
        <f t="shared" si="3"/>
        <v>0.08</v>
      </c>
      <c r="Z63" s="65">
        <f t="shared" si="6"/>
        <v>1.32</v>
      </c>
      <c r="AA63" s="65">
        <f t="shared" si="4"/>
        <v>0.61</v>
      </c>
      <c r="AB63" s="65">
        <f t="shared" si="5"/>
        <v>344.43</v>
      </c>
      <c r="AC63" s="30">
        <f t="shared" si="8"/>
        <v>0.03</v>
      </c>
    </row>
    <row r="64" spans="1:29" x14ac:dyDescent="0.35">
      <c r="A64" s="7" t="s">
        <v>383</v>
      </c>
      <c r="B64" s="7" t="s">
        <v>382</v>
      </c>
      <c r="C64" s="7"/>
      <c r="D64" s="16" t="s">
        <v>381</v>
      </c>
      <c r="E64" s="13" t="s">
        <v>106</v>
      </c>
      <c r="F64" s="7" t="s">
        <v>110</v>
      </c>
      <c r="G64" s="10" t="str">
        <f t="shared" si="0"/>
        <v>01000303004</v>
      </c>
      <c r="H64" s="12" t="s">
        <v>3</v>
      </c>
      <c r="I64" s="19">
        <v>303004</v>
      </c>
      <c r="J64" s="19"/>
      <c r="K64" s="19"/>
      <c r="L64" s="19"/>
      <c r="M64" s="26">
        <v>10510</v>
      </c>
      <c r="N64" s="36">
        <v>1</v>
      </c>
      <c r="O64" s="30">
        <f t="shared" si="1"/>
        <v>7.1942446043165471E-3</v>
      </c>
      <c r="P64" s="50">
        <v>238.89</v>
      </c>
      <c r="Q64" s="30">
        <v>4.1399999999999997</v>
      </c>
      <c r="R64" s="30">
        <v>1.08</v>
      </c>
      <c r="S64" s="58">
        <v>917.25</v>
      </c>
      <c r="T64" s="30">
        <v>9.34</v>
      </c>
      <c r="U64" s="30">
        <v>19.55</v>
      </c>
      <c r="V64" s="30">
        <v>3.28</v>
      </c>
      <c r="W64" s="30">
        <v>1.93</v>
      </c>
      <c r="X64" s="65">
        <f t="shared" si="2"/>
        <v>1999.31</v>
      </c>
      <c r="Y64" s="65">
        <f t="shared" si="3"/>
        <v>0.1</v>
      </c>
      <c r="Z64" s="65">
        <f t="shared" si="6"/>
        <v>1.76</v>
      </c>
      <c r="AA64" s="65">
        <f t="shared" si="4"/>
        <v>0.82</v>
      </c>
      <c r="AB64" s="65">
        <v>459.25</v>
      </c>
      <c r="AC64" s="30">
        <f t="shared" si="8"/>
        <v>0.04</v>
      </c>
    </row>
    <row r="65" spans="1:29" x14ac:dyDescent="0.35">
      <c r="A65" s="7" t="s">
        <v>380</v>
      </c>
      <c r="B65" s="7" t="s">
        <v>379</v>
      </c>
      <c r="C65" s="7"/>
      <c r="D65" s="16" t="s">
        <v>378</v>
      </c>
      <c r="E65" s="13" t="s">
        <v>106</v>
      </c>
      <c r="F65" s="7" t="s">
        <v>110</v>
      </c>
      <c r="G65" s="10" t="str">
        <f t="shared" ref="G65:G128" si="9">CONCATENATE(H65,I65,J65,L65)</f>
        <v>01000303007</v>
      </c>
      <c r="H65" s="12" t="s">
        <v>3</v>
      </c>
      <c r="I65" s="11">
        <v>303007</v>
      </c>
      <c r="J65" s="11"/>
      <c r="K65" s="11"/>
      <c r="L65" s="11"/>
      <c r="M65" s="26">
        <v>10540</v>
      </c>
      <c r="N65" s="34">
        <v>1</v>
      </c>
      <c r="O65" s="30">
        <f t="shared" si="1"/>
        <v>7.1942446043165471E-3</v>
      </c>
      <c r="P65" s="50">
        <v>238.89</v>
      </c>
      <c r="Q65" s="30">
        <v>4.1399999999999997</v>
      </c>
      <c r="R65" s="30">
        <v>1.08</v>
      </c>
      <c r="S65" s="58">
        <v>917.25</v>
      </c>
      <c r="T65" s="30">
        <v>9.34</v>
      </c>
      <c r="U65" s="30">
        <v>19.55</v>
      </c>
      <c r="V65" s="30">
        <v>3.28</v>
      </c>
      <c r="W65" s="30">
        <v>1.93</v>
      </c>
      <c r="X65" s="65">
        <f t="shared" si="2"/>
        <v>1999.31</v>
      </c>
      <c r="Y65" s="65">
        <f t="shared" si="3"/>
        <v>0.1</v>
      </c>
      <c r="Z65" s="65">
        <f t="shared" si="6"/>
        <v>1.76</v>
      </c>
      <c r="AA65" s="65">
        <f t="shared" si="4"/>
        <v>0.82</v>
      </c>
      <c r="AB65" s="65">
        <v>459.25</v>
      </c>
      <c r="AC65" s="30">
        <f t="shared" si="8"/>
        <v>0.04</v>
      </c>
    </row>
    <row r="66" spans="1:29" x14ac:dyDescent="0.35">
      <c r="A66" s="7" t="s">
        <v>377</v>
      </c>
      <c r="B66" s="7" t="s">
        <v>376</v>
      </c>
      <c r="C66" s="7"/>
      <c r="D66" s="16" t="s">
        <v>375</v>
      </c>
      <c r="E66" s="16" t="s">
        <v>104</v>
      </c>
      <c r="F66" s="7" t="s">
        <v>110</v>
      </c>
      <c r="G66" s="10" t="str">
        <f t="shared" si="9"/>
        <v>0100039900270013</v>
      </c>
      <c r="H66" s="12" t="s">
        <v>3</v>
      </c>
      <c r="I66" s="11">
        <v>399002</v>
      </c>
      <c r="J66" s="11"/>
      <c r="K66" s="11"/>
      <c r="L66" s="11">
        <v>70013</v>
      </c>
      <c r="M66" s="26">
        <v>10260</v>
      </c>
      <c r="N66" s="34">
        <v>1</v>
      </c>
      <c r="O66" s="30">
        <f t="shared" ref="O66:O128" si="10">+N66/139</f>
        <v>7.1942446043165471E-3</v>
      </c>
      <c r="P66" s="50">
        <v>238.89</v>
      </c>
      <c r="Q66" s="30">
        <v>4.1399999999999997</v>
      </c>
      <c r="R66" s="30">
        <v>1.08</v>
      </c>
      <c r="S66" s="58">
        <v>917.25</v>
      </c>
      <c r="T66" s="30">
        <v>9.34</v>
      </c>
      <c r="U66" s="30">
        <v>19.55</v>
      </c>
      <c r="V66" s="30">
        <v>3.28</v>
      </c>
      <c r="W66" s="30">
        <v>1.93</v>
      </c>
      <c r="X66" s="65">
        <f t="shared" ref="X66:X129" si="11">ROUND($X$2*O66,2)</f>
        <v>1999.31</v>
      </c>
      <c r="Y66" s="65">
        <f t="shared" ref="Y66:Y129" si="12">ROUND(O66*$Y$2,2)</f>
        <v>0.1</v>
      </c>
      <c r="Z66" s="65">
        <f t="shared" ref="Z66:Z129" si="13">ROUND(O66*$Z$2,2)</f>
        <v>1.76</v>
      </c>
      <c r="AA66" s="65">
        <f t="shared" si="4"/>
        <v>0.82</v>
      </c>
      <c r="AB66" s="65">
        <v>459.25</v>
      </c>
      <c r="AC66" s="30">
        <f t="shared" ref="AC66:AC85" si="14">ROUND(O66*$AC$2,2)</f>
        <v>0.04</v>
      </c>
    </row>
    <row r="67" spans="1:29" x14ac:dyDescent="0.35">
      <c r="A67" s="7" t="s">
        <v>374</v>
      </c>
      <c r="B67" s="7" t="s">
        <v>373</v>
      </c>
      <c r="C67" s="7"/>
      <c r="D67" s="16" t="s">
        <v>372</v>
      </c>
      <c r="E67" s="13" t="s">
        <v>130</v>
      </c>
      <c r="F67" s="7" t="s">
        <v>110</v>
      </c>
      <c r="G67" s="10" t="str">
        <f t="shared" si="9"/>
        <v>01000390004CJS70058</v>
      </c>
      <c r="H67" s="12" t="s">
        <v>3</v>
      </c>
      <c r="I67" s="11">
        <v>390004</v>
      </c>
      <c r="J67" s="11" t="s">
        <v>90</v>
      </c>
      <c r="K67" s="11" t="s">
        <v>81</v>
      </c>
      <c r="L67" s="11"/>
      <c r="M67" s="26">
        <v>10320</v>
      </c>
      <c r="N67" s="34">
        <v>1</v>
      </c>
      <c r="O67" s="30">
        <f t="shared" si="10"/>
        <v>7.1942446043165471E-3</v>
      </c>
      <c r="P67" s="50">
        <v>238.89</v>
      </c>
      <c r="Q67" s="30">
        <v>4.1399999999999997</v>
      </c>
      <c r="R67" s="30">
        <v>1.08</v>
      </c>
      <c r="S67" s="58">
        <v>917.25</v>
      </c>
      <c r="T67" s="30">
        <v>9.34</v>
      </c>
      <c r="U67" s="30">
        <v>19.55</v>
      </c>
      <c r="V67" s="30">
        <v>3.28</v>
      </c>
      <c r="W67" s="30">
        <v>1.93</v>
      </c>
      <c r="X67" s="65">
        <f t="shared" si="11"/>
        <v>1999.31</v>
      </c>
      <c r="Y67" s="65">
        <f t="shared" si="12"/>
        <v>0.1</v>
      </c>
      <c r="Z67" s="65">
        <f t="shared" si="13"/>
        <v>1.76</v>
      </c>
      <c r="AA67" s="65">
        <f t="shared" si="4"/>
        <v>0.82</v>
      </c>
      <c r="AB67" s="65">
        <v>459.25</v>
      </c>
      <c r="AC67" s="30">
        <f t="shared" si="14"/>
        <v>0.04</v>
      </c>
    </row>
    <row r="68" spans="1:29" x14ac:dyDescent="0.35">
      <c r="A68" s="7" t="s">
        <v>501</v>
      </c>
      <c r="B68" s="7" t="s">
        <v>502</v>
      </c>
      <c r="C68" s="7"/>
      <c r="D68" s="16" t="s">
        <v>371</v>
      </c>
      <c r="E68" s="13" t="s">
        <v>104</v>
      </c>
      <c r="F68" s="7" t="s">
        <v>110</v>
      </c>
      <c r="G68" s="10" t="str">
        <f t="shared" si="9"/>
        <v>0100039900270013</v>
      </c>
      <c r="H68" s="12" t="s">
        <v>3</v>
      </c>
      <c r="I68" s="19">
        <v>399002</v>
      </c>
      <c r="J68" s="19"/>
      <c r="K68" s="19"/>
      <c r="L68" s="19">
        <v>70013</v>
      </c>
      <c r="M68" s="26">
        <v>10260</v>
      </c>
      <c r="N68" s="85">
        <v>0.8</v>
      </c>
      <c r="O68" s="30">
        <f t="shared" si="10"/>
        <v>5.7553956834532375E-3</v>
      </c>
      <c r="P68" s="50">
        <v>191.11</v>
      </c>
      <c r="Q68" s="30">
        <v>3.31</v>
      </c>
      <c r="R68" s="30">
        <v>0.86</v>
      </c>
      <c r="S68" s="58">
        <v>733.8</v>
      </c>
      <c r="T68" s="30">
        <v>7.47</v>
      </c>
      <c r="U68" s="30">
        <v>15.64</v>
      </c>
      <c r="V68" s="30">
        <v>2.62</v>
      </c>
      <c r="W68" s="30">
        <v>1.54</v>
      </c>
      <c r="X68" s="86">
        <v>1999.31</v>
      </c>
      <c r="Y68" s="65">
        <f t="shared" si="12"/>
        <v>0.08</v>
      </c>
      <c r="Z68" s="65">
        <f t="shared" si="13"/>
        <v>1.41</v>
      </c>
      <c r="AA68" s="65">
        <f t="shared" ref="AA68:AA131" si="15">ROUND(O68*$AA$2,2)</f>
        <v>0.66</v>
      </c>
      <c r="AB68" s="65">
        <v>459.25</v>
      </c>
      <c r="AC68" s="30">
        <f t="shared" si="14"/>
        <v>0.03</v>
      </c>
    </row>
    <row r="69" spans="1:29" x14ac:dyDescent="0.35">
      <c r="A69" s="7" t="s">
        <v>501</v>
      </c>
      <c r="B69" s="7" t="s">
        <v>502</v>
      </c>
      <c r="C69" s="7"/>
      <c r="D69" s="16" t="s">
        <v>371</v>
      </c>
      <c r="E69" s="13" t="s">
        <v>104</v>
      </c>
      <c r="F69" s="7" t="s">
        <v>110</v>
      </c>
      <c r="G69" s="10" t="str">
        <f t="shared" si="9"/>
        <v>0214056004670080</v>
      </c>
      <c r="H69" s="12" t="s">
        <v>78</v>
      </c>
      <c r="I69" s="22">
        <v>560046</v>
      </c>
      <c r="J69" s="22"/>
      <c r="K69" s="22"/>
      <c r="L69" s="22">
        <v>70080</v>
      </c>
      <c r="M69" s="26">
        <v>10260</v>
      </c>
      <c r="N69" s="85">
        <v>0.2</v>
      </c>
      <c r="O69" s="30">
        <f t="shared" si="10"/>
        <v>1.4388489208633094E-3</v>
      </c>
      <c r="P69" s="50">
        <v>47.78</v>
      </c>
      <c r="Q69" s="30">
        <v>0.83</v>
      </c>
      <c r="R69" s="30">
        <v>0.22</v>
      </c>
      <c r="S69" s="58">
        <v>183.45</v>
      </c>
      <c r="T69" s="30">
        <v>1.87</v>
      </c>
      <c r="U69" s="30">
        <v>3.91</v>
      </c>
      <c r="V69" s="30">
        <v>0.66</v>
      </c>
      <c r="W69" s="30">
        <v>0.39</v>
      </c>
      <c r="X69" s="86">
        <v>0</v>
      </c>
      <c r="Y69" s="65">
        <f t="shared" si="12"/>
        <v>0.02</v>
      </c>
      <c r="Z69" s="65">
        <f t="shared" si="13"/>
        <v>0.35</v>
      </c>
      <c r="AA69" s="65">
        <f t="shared" si="15"/>
        <v>0.16</v>
      </c>
      <c r="AB69" s="65">
        <v>0</v>
      </c>
      <c r="AC69" s="30">
        <f t="shared" si="14"/>
        <v>0.01</v>
      </c>
    </row>
    <row r="70" spans="1:29" x14ac:dyDescent="0.35">
      <c r="A70" s="7" t="s">
        <v>302</v>
      </c>
      <c r="B70" s="7" t="s">
        <v>369</v>
      </c>
      <c r="C70" s="7"/>
      <c r="D70" s="16" t="s">
        <v>370</v>
      </c>
      <c r="E70" s="13" t="s">
        <v>104</v>
      </c>
      <c r="F70" s="7" t="s">
        <v>110</v>
      </c>
      <c r="G70" s="10" t="str">
        <f t="shared" si="9"/>
        <v>0100039900270013</v>
      </c>
      <c r="H70" s="12" t="s">
        <v>3</v>
      </c>
      <c r="I70" s="11">
        <v>399002</v>
      </c>
      <c r="J70" s="11"/>
      <c r="K70" s="11"/>
      <c r="L70" s="11">
        <v>70013</v>
      </c>
      <c r="M70" s="26">
        <v>10260</v>
      </c>
      <c r="N70" s="34">
        <v>0.4</v>
      </c>
      <c r="O70" s="30">
        <f t="shared" si="10"/>
        <v>2.8776978417266188E-3</v>
      </c>
      <c r="P70" s="50">
        <v>95.56</v>
      </c>
      <c r="Q70" s="30">
        <v>1.65</v>
      </c>
      <c r="R70" s="30">
        <v>0.43</v>
      </c>
      <c r="S70" s="58">
        <v>366.9</v>
      </c>
      <c r="T70" s="30">
        <v>3.74</v>
      </c>
      <c r="U70" s="30">
        <v>7.82</v>
      </c>
      <c r="V70" s="30">
        <v>1.31</v>
      </c>
      <c r="W70" s="30">
        <v>0.77</v>
      </c>
      <c r="X70" s="65">
        <f t="shared" si="11"/>
        <v>799.73</v>
      </c>
      <c r="Y70" s="65">
        <f t="shared" si="12"/>
        <v>0.04</v>
      </c>
      <c r="Z70" s="65">
        <f t="shared" si="13"/>
        <v>0.71</v>
      </c>
      <c r="AA70" s="65">
        <f t="shared" si="15"/>
        <v>0.33</v>
      </c>
      <c r="AB70" s="65">
        <f t="shared" ref="AB68:AB131" si="16">ROUND(O70*$AB$2,2)</f>
        <v>183.7</v>
      </c>
      <c r="AC70" s="30">
        <f t="shared" si="14"/>
        <v>0.01</v>
      </c>
    </row>
    <row r="71" spans="1:29" x14ac:dyDescent="0.35">
      <c r="A71" s="7" t="s">
        <v>302</v>
      </c>
      <c r="B71" s="7" t="s">
        <v>369</v>
      </c>
      <c r="C71" s="7"/>
      <c r="D71" s="16" t="s">
        <v>370</v>
      </c>
      <c r="E71" s="13" t="s">
        <v>104</v>
      </c>
      <c r="F71" s="7" t="s">
        <v>110</v>
      </c>
      <c r="G71" s="10" t="str">
        <f t="shared" si="9"/>
        <v>0214056004770080</v>
      </c>
      <c r="H71" s="12" t="s">
        <v>78</v>
      </c>
      <c r="I71" s="11">
        <v>560047</v>
      </c>
      <c r="J71" s="11"/>
      <c r="K71" s="11"/>
      <c r="L71" s="11">
        <v>70080</v>
      </c>
      <c r="M71" s="26">
        <v>10260</v>
      </c>
      <c r="N71" s="34">
        <v>0.6</v>
      </c>
      <c r="O71" s="30">
        <f t="shared" si="10"/>
        <v>4.3165467625899279E-3</v>
      </c>
      <c r="P71" s="50">
        <v>143.33000000000001</v>
      </c>
      <c r="Q71" s="30">
        <v>2.48</v>
      </c>
      <c r="R71" s="30">
        <v>0.65</v>
      </c>
      <c r="S71" s="58">
        <v>550.35</v>
      </c>
      <c r="T71" s="30">
        <v>5.6</v>
      </c>
      <c r="U71" s="30">
        <v>11.73</v>
      </c>
      <c r="V71" s="30">
        <v>1.97</v>
      </c>
      <c r="W71" s="30">
        <v>1.1599999999999999</v>
      </c>
      <c r="X71" s="65">
        <f t="shared" si="11"/>
        <v>1199.5899999999999</v>
      </c>
      <c r="Y71" s="65">
        <f t="shared" si="12"/>
        <v>0.06</v>
      </c>
      <c r="Z71" s="65">
        <f t="shared" si="13"/>
        <v>1.06</v>
      </c>
      <c r="AA71" s="65">
        <f t="shared" si="15"/>
        <v>0.49</v>
      </c>
      <c r="AB71" s="65">
        <f t="shared" si="16"/>
        <v>275.55</v>
      </c>
      <c r="AC71" s="30">
        <f t="shared" si="14"/>
        <v>0.02</v>
      </c>
    </row>
    <row r="72" spans="1:29" x14ac:dyDescent="0.35">
      <c r="A72" s="7"/>
      <c r="B72" s="7"/>
      <c r="C72" s="7"/>
      <c r="D72" s="16" t="s">
        <v>368</v>
      </c>
      <c r="E72" s="13" t="s">
        <v>111</v>
      </c>
      <c r="F72" s="7" t="s">
        <v>110</v>
      </c>
      <c r="G72" s="10" t="str">
        <f t="shared" si="9"/>
        <v>0100030300370023</v>
      </c>
      <c r="H72" s="12" t="s">
        <v>3</v>
      </c>
      <c r="I72" s="11">
        <v>303003</v>
      </c>
      <c r="J72" s="11"/>
      <c r="K72" s="11"/>
      <c r="L72" s="11">
        <v>70023</v>
      </c>
      <c r="M72" s="26">
        <v>10740</v>
      </c>
      <c r="N72" s="34">
        <v>1</v>
      </c>
      <c r="O72" s="30">
        <f t="shared" si="10"/>
        <v>7.1942446043165471E-3</v>
      </c>
      <c r="P72" s="50">
        <v>238.89</v>
      </c>
      <c r="Q72" s="30">
        <v>4.1399999999999997</v>
      </c>
      <c r="R72" s="30">
        <v>1.08</v>
      </c>
      <c r="S72" s="58">
        <v>917.25</v>
      </c>
      <c r="T72" s="30">
        <v>9.34</v>
      </c>
      <c r="U72" s="30">
        <v>19.55</v>
      </c>
      <c r="V72" s="30">
        <v>3.28</v>
      </c>
      <c r="W72" s="30">
        <v>1.93</v>
      </c>
      <c r="X72" s="65">
        <f t="shared" si="11"/>
        <v>1999.31</v>
      </c>
      <c r="Y72" s="65">
        <f t="shared" si="12"/>
        <v>0.1</v>
      </c>
      <c r="Z72" s="65">
        <f t="shared" si="13"/>
        <v>1.76</v>
      </c>
      <c r="AA72" s="65">
        <f t="shared" si="15"/>
        <v>0.82</v>
      </c>
      <c r="AB72" s="65">
        <f t="shared" si="16"/>
        <v>459.24</v>
      </c>
      <c r="AC72" s="30">
        <f t="shared" si="14"/>
        <v>0.04</v>
      </c>
    </row>
    <row r="73" spans="1:29" x14ac:dyDescent="0.35">
      <c r="A73" s="7" t="s">
        <v>367</v>
      </c>
      <c r="B73" s="7" t="s">
        <v>366</v>
      </c>
      <c r="C73" s="7"/>
      <c r="D73" s="16" t="s">
        <v>365</v>
      </c>
      <c r="E73" s="13" t="s">
        <v>111</v>
      </c>
      <c r="F73" s="7" t="s">
        <v>103</v>
      </c>
      <c r="G73" s="10" t="str">
        <f t="shared" si="9"/>
        <v>0100030300370024</v>
      </c>
      <c r="H73" s="12" t="s">
        <v>3</v>
      </c>
      <c r="I73" s="11">
        <v>303003</v>
      </c>
      <c r="J73" s="11"/>
      <c r="K73" s="11"/>
      <c r="L73" s="11">
        <v>70024</v>
      </c>
      <c r="M73" s="26">
        <v>10740</v>
      </c>
      <c r="N73" s="34">
        <v>1</v>
      </c>
      <c r="O73" s="30">
        <f t="shared" si="10"/>
        <v>7.1942446043165471E-3</v>
      </c>
      <c r="P73" s="50">
        <v>238.89</v>
      </c>
      <c r="Q73" s="30">
        <v>4.1399999999999997</v>
      </c>
      <c r="R73" s="30">
        <v>1.08</v>
      </c>
      <c r="S73" s="58">
        <v>917.25</v>
      </c>
      <c r="T73" s="30">
        <v>9.34</v>
      </c>
      <c r="U73" s="30">
        <v>19.55</v>
      </c>
      <c r="V73" s="30">
        <v>3.28</v>
      </c>
      <c r="W73" s="30">
        <v>1.93</v>
      </c>
      <c r="X73" s="65">
        <f t="shared" si="11"/>
        <v>1999.31</v>
      </c>
      <c r="Y73" s="65">
        <f t="shared" si="12"/>
        <v>0.1</v>
      </c>
      <c r="Z73" s="65">
        <f t="shared" si="13"/>
        <v>1.76</v>
      </c>
      <c r="AA73" s="65">
        <f t="shared" si="15"/>
        <v>0.82</v>
      </c>
      <c r="AB73" s="65">
        <f t="shared" si="16"/>
        <v>459.24</v>
      </c>
      <c r="AC73" s="30">
        <f t="shared" si="14"/>
        <v>0.04</v>
      </c>
    </row>
    <row r="74" spans="1:29" x14ac:dyDescent="0.35">
      <c r="A74" s="7" t="s">
        <v>364</v>
      </c>
      <c r="B74" s="7" t="s">
        <v>363</v>
      </c>
      <c r="C74" s="7"/>
      <c r="D74" s="16" t="s">
        <v>362</v>
      </c>
      <c r="E74" s="16" t="s">
        <v>147</v>
      </c>
      <c r="F74" s="7" t="s">
        <v>110</v>
      </c>
      <c r="G74" s="10" t="str">
        <f t="shared" si="9"/>
        <v>0214056004770080</v>
      </c>
      <c r="H74" s="12" t="s">
        <v>78</v>
      </c>
      <c r="I74" s="11">
        <v>560047</v>
      </c>
      <c r="J74" s="11"/>
      <c r="K74" s="11"/>
      <c r="L74" s="11">
        <v>70080</v>
      </c>
      <c r="M74" s="26">
        <v>10620</v>
      </c>
      <c r="N74" s="34">
        <v>1</v>
      </c>
      <c r="O74" s="30">
        <f t="shared" si="10"/>
        <v>7.1942446043165471E-3</v>
      </c>
      <c r="P74" s="50">
        <v>238.89</v>
      </c>
      <c r="Q74" s="30">
        <v>4.1399999999999997</v>
      </c>
      <c r="R74" s="30">
        <v>1.08</v>
      </c>
      <c r="S74" s="58">
        <v>917.25</v>
      </c>
      <c r="T74" s="30">
        <v>9.34</v>
      </c>
      <c r="U74" s="30">
        <v>19.55</v>
      </c>
      <c r="V74" s="30">
        <v>3.28</v>
      </c>
      <c r="W74" s="30">
        <v>1.93</v>
      </c>
      <c r="X74" s="65">
        <f t="shared" si="11"/>
        <v>1999.31</v>
      </c>
      <c r="Y74" s="65">
        <f t="shared" si="12"/>
        <v>0.1</v>
      </c>
      <c r="Z74" s="65">
        <f t="shared" si="13"/>
        <v>1.76</v>
      </c>
      <c r="AA74" s="65">
        <f t="shared" si="15"/>
        <v>0.82</v>
      </c>
      <c r="AB74" s="65">
        <f t="shared" si="16"/>
        <v>459.24</v>
      </c>
      <c r="AC74" s="30">
        <f t="shared" si="14"/>
        <v>0.04</v>
      </c>
    </row>
    <row r="75" spans="1:29" x14ac:dyDescent="0.35">
      <c r="A75" s="7" t="s">
        <v>361</v>
      </c>
      <c r="B75" s="7" t="s">
        <v>360</v>
      </c>
      <c r="C75" s="7"/>
      <c r="D75" s="16" t="s">
        <v>359</v>
      </c>
      <c r="E75" s="13" t="s">
        <v>106</v>
      </c>
      <c r="F75" s="7" t="s">
        <v>103</v>
      </c>
      <c r="G75" s="10" t="str">
        <f t="shared" si="9"/>
        <v>01000303007</v>
      </c>
      <c r="H75" s="12" t="s">
        <v>3</v>
      </c>
      <c r="I75" s="11">
        <v>303007</v>
      </c>
      <c r="J75" s="11"/>
      <c r="K75" s="11"/>
      <c r="L75" s="11"/>
      <c r="M75" s="26">
        <v>10540</v>
      </c>
      <c r="N75" s="34">
        <v>1</v>
      </c>
      <c r="O75" s="30">
        <f t="shared" si="10"/>
        <v>7.1942446043165471E-3</v>
      </c>
      <c r="P75" s="50">
        <v>238.89</v>
      </c>
      <c r="Q75" s="30">
        <v>4.1399999999999997</v>
      </c>
      <c r="R75" s="30">
        <v>1.08</v>
      </c>
      <c r="S75" s="58">
        <v>917.25</v>
      </c>
      <c r="T75" s="30">
        <v>9.34</v>
      </c>
      <c r="U75" s="30">
        <v>19.55</v>
      </c>
      <c r="V75" s="30">
        <v>3.28</v>
      </c>
      <c r="W75" s="30">
        <v>1.93</v>
      </c>
      <c r="X75" s="65">
        <f t="shared" si="11"/>
        <v>1999.31</v>
      </c>
      <c r="Y75" s="65">
        <f t="shared" si="12"/>
        <v>0.1</v>
      </c>
      <c r="Z75" s="65">
        <f t="shared" si="13"/>
        <v>1.76</v>
      </c>
      <c r="AA75" s="65">
        <f t="shared" si="15"/>
        <v>0.82</v>
      </c>
      <c r="AB75" s="65">
        <f t="shared" si="16"/>
        <v>459.24</v>
      </c>
      <c r="AC75" s="30">
        <f t="shared" si="14"/>
        <v>0.04</v>
      </c>
    </row>
    <row r="76" spans="1:29" x14ac:dyDescent="0.35">
      <c r="A76" s="7" t="s">
        <v>109</v>
      </c>
      <c r="B76" s="7" t="s">
        <v>108</v>
      </c>
      <c r="C76" s="7"/>
      <c r="D76" s="16" t="s">
        <v>107</v>
      </c>
      <c r="E76" s="13" t="s">
        <v>106</v>
      </c>
      <c r="F76" s="7" t="s">
        <v>103</v>
      </c>
      <c r="G76" s="10" t="str">
        <f t="shared" si="9"/>
        <v>07040390004CJS7101601</v>
      </c>
      <c r="H76" s="12" t="s">
        <v>85</v>
      </c>
      <c r="I76" s="11">
        <v>390004</v>
      </c>
      <c r="J76" s="11" t="s">
        <v>86</v>
      </c>
      <c r="K76" s="11" t="s">
        <v>81</v>
      </c>
      <c r="L76" s="11"/>
      <c r="M76" s="26">
        <v>10540</v>
      </c>
      <c r="N76" s="34">
        <v>1</v>
      </c>
      <c r="O76" s="30">
        <f t="shared" si="10"/>
        <v>7.1942446043165471E-3</v>
      </c>
      <c r="P76" s="50">
        <v>238.89</v>
      </c>
      <c r="Q76" s="30">
        <v>4.1399999999999997</v>
      </c>
      <c r="R76" s="30">
        <v>1.08</v>
      </c>
      <c r="S76" s="58">
        <v>917.25</v>
      </c>
      <c r="T76" s="30">
        <v>9.34</v>
      </c>
      <c r="U76" s="30">
        <v>19.55</v>
      </c>
      <c r="V76" s="30">
        <v>3.28</v>
      </c>
      <c r="W76" s="30">
        <v>1.93</v>
      </c>
      <c r="X76" s="65">
        <f t="shared" si="11"/>
        <v>1999.31</v>
      </c>
      <c r="Y76" s="65">
        <f t="shared" si="12"/>
        <v>0.1</v>
      </c>
      <c r="Z76" s="65">
        <f t="shared" si="13"/>
        <v>1.76</v>
      </c>
      <c r="AA76" s="65">
        <f t="shared" si="15"/>
        <v>0.82</v>
      </c>
      <c r="AB76" s="65">
        <f t="shared" si="16"/>
        <v>459.24</v>
      </c>
      <c r="AC76" s="30">
        <f t="shared" si="14"/>
        <v>0.04</v>
      </c>
    </row>
    <row r="77" spans="1:29" x14ac:dyDescent="0.35">
      <c r="A77" s="7" t="s">
        <v>358</v>
      </c>
      <c r="B77" s="7" t="s">
        <v>357</v>
      </c>
      <c r="C77" s="7"/>
      <c r="D77" s="16" t="s">
        <v>356</v>
      </c>
      <c r="E77" s="16" t="s">
        <v>130</v>
      </c>
      <c r="F77" s="7" t="s">
        <v>103</v>
      </c>
      <c r="G77" s="10" t="str">
        <f t="shared" si="9"/>
        <v>10000390004CJS5701701</v>
      </c>
      <c r="H77" s="12" t="s">
        <v>79</v>
      </c>
      <c r="I77" s="11">
        <v>390004</v>
      </c>
      <c r="J77" s="11" t="s">
        <v>97</v>
      </c>
      <c r="K77" s="11"/>
      <c r="L77" s="11"/>
      <c r="M77" s="26">
        <v>10320</v>
      </c>
      <c r="N77" s="34">
        <v>0.25</v>
      </c>
      <c r="O77" s="30">
        <f t="shared" si="10"/>
        <v>1.7985611510791368E-3</v>
      </c>
      <c r="P77" s="50">
        <v>59.72</v>
      </c>
      <c r="Q77" s="30">
        <v>1.03</v>
      </c>
      <c r="R77" s="30">
        <v>0.27</v>
      </c>
      <c r="S77" s="58">
        <v>229.31</v>
      </c>
      <c r="T77" s="30">
        <v>2.34</v>
      </c>
      <c r="U77" s="30">
        <v>4.8899999999999997</v>
      </c>
      <c r="V77" s="30">
        <v>0.82</v>
      </c>
      <c r="W77" s="30">
        <v>0.48</v>
      </c>
      <c r="X77" s="65">
        <f t="shared" si="11"/>
        <v>499.83</v>
      </c>
      <c r="Y77" s="65">
        <f t="shared" si="12"/>
        <v>0.03</v>
      </c>
      <c r="Z77" s="65">
        <f t="shared" si="13"/>
        <v>0.44</v>
      </c>
      <c r="AA77" s="65">
        <f t="shared" si="15"/>
        <v>0.2</v>
      </c>
      <c r="AB77" s="65">
        <f t="shared" si="16"/>
        <v>114.81</v>
      </c>
      <c r="AC77" s="30">
        <f t="shared" si="14"/>
        <v>0.01</v>
      </c>
    </row>
    <row r="78" spans="1:29" x14ac:dyDescent="0.35">
      <c r="A78" s="7" t="s">
        <v>358</v>
      </c>
      <c r="B78" s="7" t="s">
        <v>357</v>
      </c>
      <c r="C78" s="7"/>
      <c r="D78" s="16" t="s">
        <v>356</v>
      </c>
      <c r="E78" s="13" t="s">
        <v>130</v>
      </c>
      <c r="F78" s="7" t="s">
        <v>103</v>
      </c>
      <c r="G78" s="10" t="str">
        <f t="shared" si="9"/>
        <v>01000390004CJS5701701</v>
      </c>
      <c r="H78" s="12" t="s">
        <v>3</v>
      </c>
      <c r="I78" s="11">
        <v>390004</v>
      </c>
      <c r="J78" s="11" t="s">
        <v>97</v>
      </c>
      <c r="K78" s="11"/>
      <c r="L78" s="11"/>
      <c r="M78" s="26">
        <v>10320</v>
      </c>
      <c r="N78" s="34">
        <v>0.25</v>
      </c>
      <c r="O78" s="30">
        <f t="shared" si="10"/>
        <v>1.7985611510791368E-3</v>
      </c>
      <c r="P78" s="50">
        <v>59.72</v>
      </c>
      <c r="Q78" s="30">
        <v>1.03</v>
      </c>
      <c r="R78" s="30">
        <v>0.27</v>
      </c>
      <c r="S78" s="58">
        <v>229.31</v>
      </c>
      <c r="T78" s="30">
        <v>2.34</v>
      </c>
      <c r="U78" s="30">
        <v>4.8899999999999997</v>
      </c>
      <c r="V78" s="30">
        <v>0.82</v>
      </c>
      <c r="W78" s="30">
        <v>0.48</v>
      </c>
      <c r="X78" s="65">
        <f t="shared" si="11"/>
        <v>499.83</v>
      </c>
      <c r="Y78" s="65">
        <f t="shared" si="12"/>
        <v>0.03</v>
      </c>
      <c r="Z78" s="65">
        <f t="shared" si="13"/>
        <v>0.44</v>
      </c>
      <c r="AA78" s="65">
        <f t="shared" si="15"/>
        <v>0.2</v>
      </c>
      <c r="AB78" s="65">
        <f t="shared" si="16"/>
        <v>114.81</v>
      </c>
      <c r="AC78" s="30">
        <f t="shared" si="14"/>
        <v>0.01</v>
      </c>
    </row>
    <row r="79" spans="1:29" x14ac:dyDescent="0.35">
      <c r="A79" s="7" t="s">
        <v>358</v>
      </c>
      <c r="B79" s="7" t="s">
        <v>357</v>
      </c>
      <c r="C79" s="7"/>
      <c r="D79" s="16" t="s">
        <v>356</v>
      </c>
      <c r="E79" s="16" t="s">
        <v>130</v>
      </c>
      <c r="F79" s="7" t="s">
        <v>103</v>
      </c>
      <c r="G79" s="10" t="str">
        <f t="shared" si="9"/>
        <v>10000390004CJS5601701</v>
      </c>
      <c r="H79" s="12" t="s">
        <v>79</v>
      </c>
      <c r="I79" s="11">
        <v>390004</v>
      </c>
      <c r="J79" s="11" t="s">
        <v>82</v>
      </c>
      <c r="K79" s="11" t="s">
        <v>81</v>
      </c>
      <c r="L79" s="11"/>
      <c r="M79" s="26">
        <v>10320</v>
      </c>
      <c r="N79" s="34">
        <v>0.5</v>
      </c>
      <c r="O79" s="30">
        <f t="shared" si="10"/>
        <v>3.5971223021582736E-3</v>
      </c>
      <c r="P79" s="50">
        <v>119.44</v>
      </c>
      <c r="Q79" s="30">
        <v>2.0699999999999998</v>
      </c>
      <c r="R79" s="30">
        <v>0.54</v>
      </c>
      <c r="S79" s="58">
        <v>458.62</v>
      </c>
      <c r="T79" s="30">
        <v>4.67</v>
      </c>
      <c r="U79" s="30">
        <v>9.77</v>
      </c>
      <c r="V79" s="30">
        <v>1.64</v>
      </c>
      <c r="W79" s="30">
        <v>0.96</v>
      </c>
      <c r="X79" s="65">
        <f t="shared" si="11"/>
        <v>999.66</v>
      </c>
      <c r="Y79" s="65">
        <f t="shared" si="12"/>
        <v>0.05</v>
      </c>
      <c r="Z79" s="65">
        <f t="shared" si="13"/>
        <v>0.88</v>
      </c>
      <c r="AA79" s="65">
        <f t="shared" si="15"/>
        <v>0.41</v>
      </c>
      <c r="AB79" s="65">
        <f t="shared" si="16"/>
        <v>229.62</v>
      </c>
      <c r="AC79" s="30">
        <f t="shared" si="14"/>
        <v>0.02</v>
      </c>
    </row>
    <row r="80" spans="1:29" x14ac:dyDescent="0.35">
      <c r="A80" s="7" t="s">
        <v>355</v>
      </c>
      <c r="B80" s="7" t="s">
        <v>354</v>
      </c>
      <c r="C80" s="7"/>
      <c r="D80" s="21" t="s">
        <v>353</v>
      </c>
      <c r="E80" s="13" t="s">
        <v>130</v>
      </c>
      <c r="F80" s="7" t="s">
        <v>110</v>
      </c>
      <c r="G80" s="10" t="str">
        <f t="shared" si="9"/>
        <v>01000390004CJS5701701</v>
      </c>
      <c r="H80" s="12" t="s">
        <v>3</v>
      </c>
      <c r="I80" s="11">
        <v>390004</v>
      </c>
      <c r="J80" s="11" t="s">
        <v>97</v>
      </c>
      <c r="K80" s="11"/>
      <c r="L80" s="11"/>
      <c r="M80" s="26">
        <v>10320</v>
      </c>
      <c r="N80" s="34">
        <v>0.5</v>
      </c>
      <c r="O80" s="30">
        <f t="shared" si="10"/>
        <v>3.5971223021582736E-3</v>
      </c>
      <c r="P80" s="50">
        <v>119.44</v>
      </c>
      <c r="Q80" s="30">
        <v>2.0699999999999998</v>
      </c>
      <c r="R80" s="30">
        <v>0.54</v>
      </c>
      <c r="S80" s="58">
        <v>458.62</v>
      </c>
      <c r="T80" s="30">
        <v>4.67</v>
      </c>
      <c r="U80" s="30">
        <v>9.77</v>
      </c>
      <c r="V80" s="30">
        <v>1.64</v>
      </c>
      <c r="W80" s="30">
        <v>0.96</v>
      </c>
      <c r="X80" s="65">
        <f t="shared" si="11"/>
        <v>999.66</v>
      </c>
      <c r="Y80" s="65">
        <f t="shared" si="12"/>
        <v>0.05</v>
      </c>
      <c r="Z80" s="65">
        <f t="shared" si="13"/>
        <v>0.88</v>
      </c>
      <c r="AA80" s="65">
        <f t="shared" si="15"/>
        <v>0.41</v>
      </c>
      <c r="AB80" s="65">
        <f t="shared" si="16"/>
        <v>229.62</v>
      </c>
      <c r="AC80" s="30">
        <f t="shared" si="14"/>
        <v>0.02</v>
      </c>
    </row>
    <row r="81" spans="1:29" x14ac:dyDescent="0.35">
      <c r="A81" s="7" t="s">
        <v>355</v>
      </c>
      <c r="B81" s="7" t="s">
        <v>354</v>
      </c>
      <c r="C81" s="7"/>
      <c r="D81" s="21" t="s">
        <v>353</v>
      </c>
      <c r="E81" s="16" t="s">
        <v>130</v>
      </c>
      <c r="F81" s="7" t="s">
        <v>110</v>
      </c>
      <c r="G81" s="10" t="str">
        <f t="shared" si="9"/>
        <v>10000390004CJS5701701</v>
      </c>
      <c r="H81" s="12" t="s">
        <v>79</v>
      </c>
      <c r="I81" s="11">
        <v>390004</v>
      </c>
      <c r="J81" s="11" t="s">
        <v>97</v>
      </c>
      <c r="K81" s="11"/>
      <c r="L81" s="11"/>
      <c r="M81" s="26">
        <v>10320</v>
      </c>
      <c r="N81" s="34">
        <v>0.5</v>
      </c>
      <c r="O81" s="30">
        <f t="shared" si="10"/>
        <v>3.5971223021582736E-3</v>
      </c>
      <c r="P81" s="50">
        <v>119.44</v>
      </c>
      <c r="Q81" s="30">
        <v>2.0699999999999998</v>
      </c>
      <c r="R81" s="30">
        <v>0.54</v>
      </c>
      <c r="S81" s="58">
        <v>458.62</v>
      </c>
      <c r="T81" s="30">
        <v>4.67</v>
      </c>
      <c r="U81" s="30">
        <v>9.77</v>
      </c>
      <c r="V81" s="30">
        <v>1.64</v>
      </c>
      <c r="W81" s="30">
        <v>0.96</v>
      </c>
      <c r="X81" s="65">
        <f t="shared" si="11"/>
        <v>999.66</v>
      </c>
      <c r="Y81" s="65">
        <f t="shared" si="12"/>
        <v>0.05</v>
      </c>
      <c r="Z81" s="65">
        <f t="shared" si="13"/>
        <v>0.88</v>
      </c>
      <c r="AA81" s="65">
        <f t="shared" si="15"/>
        <v>0.41</v>
      </c>
      <c r="AB81" s="65">
        <f t="shared" si="16"/>
        <v>229.62</v>
      </c>
      <c r="AC81" s="30">
        <f t="shared" si="14"/>
        <v>0.02</v>
      </c>
    </row>
    <row r="82" spans="1:29" x14ac:dyDescent="0.35">
      <c r="A82" s="7" t="s">
        <v>244</v>
      </c>
      <c r="B82" s="7" t="s">
        <v>351</v>
      </c>
      <c r="C82" s="7"/>
      <c r="D82" s="21" t="s">
        <v>350</v>
      </c>
      <c r="E82" s="21" t="s">
        <v>196</v>
      </c>
      <c r="F82" s="7" t="s">
        <v>110</v>
      </c>
      <c r="G82" s="10" t="str">
        <f t="shared" si="9"/>
        <v>02210306002CJS98001</v>
      </c>
      <c r="H82" s="12" t="s">
        <v>88</v>
      </c>
      <c r="I82" s="22">
        <v>306002</v>
      </c>
      <c r="J82" s="22" t="s">
        <v>89</v>
      </c>
      <c r="K82" s="22"/>
      <c r="L82" s="22"/>
      <c r="M82" s="26">
        <v>10230</v>
      </c>
      <c r="N82" s="35">
        <v>0.5</v>
      </c>
      <c r="O82" s="30">
        <f t="shared" si="10"/>
        <v>3.5971223021582736E-3</v>
      </c>
      <c r="P82" s="50">
        <v>119.44</v>
      </c>
      <c r="Q82" s="30">
        <v>2.0699999999999998</v>
      </c>
      <c r="R82" s="30">
        <v>0.54</v>
      </c>
      <c r="S82" s="58">
        <v>458.62</v>
      </c>
      <c r="T82" s="30">
        <v>4.67</v>
      </c>
      <c r="U82" s="30">
        <v>9.77</v>
      </c>
      <c r="V82" s="30">
        <v>1.64</v>
      </c>
      <c r="W82" s="30">
        <v>0.96</v>
      </c>
      <c r="X82" s="65">
        <f t="shared" si="11"/>
        <v>999.66</v>
      </c>
      <c r="Y82" s="65">
        <f t="shared" si="12"/>
        <v>0.05</v>
      </c>
      <c r="Z82" s="65">
        <f t="shared" si="13"/>
        <v>0.88</v>
      </c>
      <c r="AA82" s="65">
        <f t="shared" si="15"/>
        <v>0.41</v>
      </c>
      <c r="AB82" s="65">
        <f t="shared" si="16"/>
        <v>229.62</v>
      </c>
      <c r="AC82" s="30">
        <f t="shared" si="14"/>
        <v>0.02</v>
      </c>
    </row>
    <row r="83" spans="1:29" x14ac:dyDescent="0.35">
      <c r="A83" s="7" t="s">
        <v>352</v>
      </c>
      <c r="B83" s="7" t="s">
        <v>351</v>
      </c>
      <c r="C83" s="7"/>
      <c r="D83" s="21" t="s">
        <v>350</v>
      </c>
      <c r="E83" s="21" t="s">
        <v>196</v>
      </c>
      <c r="F83" s="7" t="s">
        <v>110</v>
      </c>
      <c r="G83" s="10" t="str">
        <f t="shared" si="9"/>
        <v>0214056004670080</v>
      </c>
      <c r="H83" s="12" t="s">
        <v>78</v>
      </c>
      <c r="I83" s="22">
        <v>560046</v>
      </c>
      <c r="J83" s="22"/>
      <c r="K83" s="22"/>
      <c r="L83" s="22">
        <v>70080</v>
      </c>
      <c r="M83" s="26">
        <v>10230</v>
      </c>
      <c r="N83" s="35">
        <v>0.5</v>
      </c>
      <c r="O83" s="30">
        <f t="shared" si="10"/>
        <v>3.5971223021582736E-3</v>
      </c>
      <c r="P83" s="50">
        <v>119.44</v>
      </c>
      <c r="Q83" s="30">
        <v>2.0699999999999998</v>
      </c>
      <c r="R83" s="30">
        <v>0.54</v>
      </c>
      <c r="S83" s="58">
        <v>458.62</v>
      </c>
      <c r="T83" s="30">
        <v>4.67</v>
      </c>
      <c r="U83" s="30">
        <v>9.77</v>
      </c>
      <c r="V83" s="30">
        <v>1.64</v>
      </c>
      <c r="W83" s="30">
        <v>0.96</v>
      </c>
      <c r="X83" s="65">
        <f t="shared" si="11"/>
        <v>999.66</v>
      </c>
      <c r="Y83" s="65">
        <f t="shared" si="12"/>
        <v>0.05</v>
      </c>
      <c r="Z83" s="65">
        <f t="shared" si="13"/>
        <v>0.88</v>
      </c>
      <c r="AA83" s="65">
        <f t="shared" si="15"/>
        <v>0.41</v>
      </c>
      <c r="AB83" s="65">
        <f t="shared" si="16"/>
        <v>229.62</v>
      </c>
      <c r="AC83" s="30">
        <f t="shared" si="14"/>
        <v>0.02</v>
      </c>
    </row>
    <row r="84" spans="1:29" x14ac:dyDescent="0.35">
      <c r="A84" s="7" t="s">
        <v>348</v>
      </c>
      <c r="B84" s="7" t="s">
        <v>347</v>
      </c>
      <c r="C84" s="7"/>
      <c r="D84" s="16" t="s">
        <v>346</v>
      </c>
      <c r="E84" s="13" t="s">
        <v>349</v>
      </c>
      <c r="F84" s="7" t="s">
        <v>110</v>
      </c>
      <c r="G84" s="10" t="str">
        <f t="shared" si="9"/>
        <v>0100039900170012</v>
      </c>
      <c r="H84" s="12" t="s">
        <v>3</v>
      </c>
      <c r="I84" s="11">
        <v>399001</v>
      </c>
      <c r="J84" s="11"/>
      <c r="K84" s="11"/>
      <c r="L84" s="11">
        <v>70012</v>
      </c>
      <c r="M84" s="26">
        <v>10250</v>
      </c>
      <c r="N84" s="34">
        <v>0.4</v>
      </c>
      <c r="O84" s="30">
        <f t="shared" si="10"/>
        <v>2.8776978417266188E-3</v>
      </c>
      <c r="P84" s="50">
        <v>95.56</v>
      </c>
      <c r="Q84" s="30">
        <v>1.65</v>
      </c>
      <c r="R84" s="30">
        <v>0.43</v>
      </c>
      <c r="S84" s="58">
        <v>366.9</v>
      </c>
      <c r="T84" s="30">
        <v>3.74</v>
      </c>
      <c r="U84" s="30">
        <v>7.82</v>
      </c>
      <c r="V84" s="30">
        <v>1.31</v>
      </c>
      <c r="W84" s="30">
        <v>0.77</v>
      </c>
      <c r="X84" s="65">
        <f t="shared" si="11"/>
        <v>799.73</v>
      </c>
      <c r="Y84" s="65">
        <f t="shared" si="12"/>
        <v>0.04</v>
      </c>
      <c r="Z84" s="65">
        <f t="shared" si="13"/>
        <v>0.71</v>
      </c>
      <c r="AA84" s="65">
        <f t="shared" si="15"/>
        <v>0.33</v>
      </c>
      <c r="AB84" s="65">
        <f t="shared" si="16"/>
        <v>183.7</v>
      </c>
      <c r="AC84" s="30">
        <f t="shared" si="14"/>
        <v>0.01</v>
      </c>
    </row>
    <row r="85" spans="1:29" x14ac:dyDescent="0.35">
      <c r="A85" s="7" t="s">
        <v>348</v>
      </c>
      <c r="B85" s="7" t="s">
        <v>347</v>
      </c>
      <c r="C85" s="7"/>
      <c r="D85" s="16" t="s">
        <v>346</v>
      </c>
      <c r="E85" s="13" t="s">
        <v>143</v>
      </c>
      <c r="F85" s="7" t="s">
        <v>110</v>
      </c>
      <c r="G85" s="10" t="str">
        <f t="shared" si="9"/>
        <v>0100039900170010</v>
      </c>
      <c r="H85" s="12" t="s">
        <v>3</v>
      </c>
      <c r="I85" s="11">
        <v>399001</v>
      </c>
      <c r="J85" s="11"/>
      <c r="K85" s="11"/>
      <c r="L85" s="11">
        <v>70010</v>
      </c>
      <c r="M85" s="26">
        <v>10110</v>
      </c>
      <c r="N85" s="34">
        <v>0.6</v>
      </c>
      <c r="O85" s="30">
        <f t="shared" si="10"/>
        <v>4.3165467625899279E-3</v>
      </c>
      <c r="P85" s="50">
        <v>143.33000000000001</v>
      </c>
      <c r="Q85" s="30">
        <v>2.48</v>
      </c>
      <c r="R85" s="30">
        <v>0.65</v>
      </c>
      <c r="S85" s="58">
        <v>550.35</v>
      </c>
      <c r="T85" s="30">
        <v>5.6</v>
      </c>
      <c r="U85" s="30">
        <v>11.73</v>
      </c>
      <c r="V85" s="30">
        <v>1.97</v>
      </c>
      <c r="W85" s="30">
        <v>1.1599999999999999</v>
      </c>
      <c r="X85" s="65">
        <f t="shared" si="11"/>
        <v>1199.5899999999999</v>
      </c>
      <c r="Y85" s="65">
        <f t="shared" si="12"/>
        <v>0.06</v>
      </c>
      <c r="Z85" s="65">
        <f t="shared" si="13"/>
        <v>1.06</v>
      </c>
      <c r="AA85" s="65">
        <f t="shared" si="15"/>
        <v>0.49</v>
      </c>
      <c r="AB85" s="65">
        <f t="shared" si="16"/>
        <v>275.55</v>
      </c>
      <c r="AC85" s="30">
        <f t="shared" si="14"/>
        <v>0.02</v>
      </c>
    </row>
    <row r="86" spans="1:29" x14ac:dyDescent="0.35">
      <c r="A86" s="7" t="s">
        <v>345</v>
      </c>
      <c r="B86" s="7" t="s">
        <v>344</v>
      </c>
      <c r="C86" s="7"/>
      <c r="D86" s="16" t="s">
        <v>343</v>
      </c>
      <c r="E86" s="16" t="s">
        <v>147</v>
      </c>
      <c r="F86" s="7" t="s">
        <v>110</v>
      </c>
      <c r="G86" s="10" t="str">
        <f t="shared" si="9"/>
        <v>0214056004670080</v>
      </c>
      <c r="H86" s="12" t="s">
        <v>78</v>
      </c>
      <c r="I86" s="11">
        <v>560046</v>
      </c>
      <c r="J86" s="11"/>
      <c r="K86" s="11"/>
      <c r="L86" s="11">
        <v>70080</v>
      </c>
      <c r="M86" s="26">
        <v>10640</v>
      </c>
      <c r="N86" s="34">
        <v>1</v>
      </c>
      <c r="O86" s="30">
        <f t="shared" si="10"/>
        <v>7.1942446043165471E-3</v>
      </c>
      <c r="P86" s="50">
        <v>238.89</v>
      </c>
      <c r="Q86" s="30">
        <v>4.1399999999999997</v>
      </c>
      <c r="R86" s="30">
        <v>1.08</v>
      </c>
      <c r="S86" s="58">
        <v>917.25</v>
      </c>
      <c r="T86" s="30">
        <v>9.34</v>
      </c>
      <c r="U86" s="30">
        <v>19.55</v>
      </c>
      <c r="V86" s="30">
        <v>3.28</v>
      </c>
      <c r="W86" s="30">
        <v>1.93</v>
      </c>
      <c r="X86" s="65">
        <f t="shared" si="11"/>
        <v>1999.31</v>
      </c>
      <c r="Y86" s="65">
        <f t="shared" si="12"/>
        <v>0.1</v>
      </c>
      <c r="Z86" s="65">
        <f t="shared" si="13"/>
        <v>1.76</v>
      </c>
      <c r="AA86" s="65">
        <f t="shared" si="15"/>
        <v>0.82</v>
      </c>
      <c r="AB86" s="65">
        <f t="shared" si="16"/>
        <v>459.24</v>
      </c>
      <c r="AC86" s="30">
        <v>0.03</v>
      </c>
    </row>
    <row r="87" spans="1:29" x14ac:dyDescent="0.35">
      <c r="A87" s="7" t="s">
        <v>250</v>
      </c>
      <c r="B87" s="7" t="s">
        <v>249</v>
      </c>
      <c r="C87" s="7"/>
      <c r="D87" s="16" t="s">
        <v>342</v>
      </c>
      <c r="E87" s="13" t="s">
        <v>196</v>
      </c>
      <c r="F87" s="7" t="s">
        <v>110</v>
      </c>
      <c r="G87" s="10" t="str">
        <f t="shared" si="9"/>
        <v>0100039900370014</v>
      </c>
      <c r="H87" s="12" t="s">
        <v>3</v>
      </c>
      <c r="I87" s="11">
        <v>399003</v>
      </c>
      <c r="J87" s="11"/>
      <c r="K87" s="11"/>
      <c r="L87" s="11">
        <v>70014</v>
      </c>
      <c r="M87" s="26">
        <v>10230</v>
      </c>
      <c r="N87" s="34">
        <v>1</v>
      </c>
      <c r="O87" s="30">
        <f t="shared" si="10"/>
        <v>7.1942446043165471E-3</v>
      </c>
      <c r="P87" s="50">
        <v>238.89</v>
      </c>
      <c r="Q87" s="30">
        <v>4.1399999999999997</v>
      </c>
      <c r="R87" s="30">
        <v>1.08</v>
      </c>
      <c r="S87" s="58">
        <v>917.25</v>
      </c>
      <c r="T87" s="30">
        <v>9.34</v>
      </c>
      <c r="U87" s="30">
        <v>19.55</v>
      </c>
      <c r="V87" s="30">
        <v>3.28</v>
      </c>
      <c r="W87" s="30">
        <v>1.93</v>
      </c>
      <c r="X87" s="65">
        <f t="shared" si="11"/>
        <v>1999.31</v>
      </c>
      <c r="Y87" s="65">
        <f t="shared" si="12"/>
        <v>0.1</v>
      </c>
      <c r="Z87" s="65">
        <f t="shared" si="13"/>
        <v>1.76</v>
      </c>
      <c r="AA87" s="65">
        <f t="shared" si="15"/>
        <v>0.82</v>
      </c>
      <c r="AB87" s="65">
        <f t="shared" si="16"/>
        <v>459.24</v>
      </c>
      <c r="AC87" s="30">
        <v>0.03</v>
      </c>
    </row>
    <row r="88" spans="1:29" x14ac:dyDescent="0.35">
      <c r="A88" s="7" t="s">
        <v>341</v>
      </c>
      <c r="B88" s="7" t="s">
        <v>338</v>
      </c>
      <c r="C88" s="7"/>
      <c r="D88" s="16" t="s">
        <v>340</v>
      </c>
      <c r="E88" s="16" t="s">
        <v>151</v>
      </c>
      <c r="F88" s="7" t="s">
        <v>110</v>
      </c>
      <c r="G88" s="10" t="str">
        <f t="shared" si="9"/>
        <v>0100039000370015</v>
      </c>
      <c r="H88" s="12" t="s">
        <v>3</v>
      </c>
      <c r="I88" s="11">
        <v>390003</v>
      </c>
      <c r="J88" s="11"/>
      <c r="K88" s="11"/>
      <c r="L88" s="11">
        <v>70015</v>
      </c>
      <c r="M88" s="26">
        <v>10220</v>
      </c>
      <c r="N88" s="34">
        <v>1</v>
      </c>
      <c r="O88" s="30">
        <f t="shared" si="10"/>
        <v>7.1942446043165471E-3</v>
      </c>
      <c r="P88" s="50">
        <v>238.89</v>
      </c>
      <c r="Q88" s="30">
        <v>4.1399999999999997</v>
      </c>
      <c r="R88" s="30">
        <v>1.08</v>
      </c>
      <c r="S88" s="58">
        <v>917.25</v>
      </c>
      <c r="T88" s="30">
        <v>9.34</v>
      </c>
      <c r="U88" s="30">
        <v>19.55</v>
      </c>
      <c r="V88" s="30">
        <v>3.28</v>
      </c>
      <c r="W88" s="30">
        <v>1.93</v>
      </c>
      <c r="X88" s="65">
        <f t="shared" si="11"/>
        <v>1999.31</v>
      </c>
      <c r="Y88" s="65">
        <f t="shared" si="12"/>
        <v>0.1</v>
      </c>
      <c r="Z88" s="65">
        <f t="shared" si="13"/>
        <v>1.76</v>
      </c>
      <c r="AA88" s="65">
        <f t="shared" si="15"/>
        <v>0.82</v>
      </c>
      <c r="AB88" s="65">
        <f t="shared" si="16"/>
        <v>459.24</v>
      </c>
      <c r="AC88" s="30">
        <v>0.03</v>
      </c>
    </row>
    <row r="89" spans="1:29" x14ac:dyDescent="0.35">
      <c r="A89" s="7" t="s">
        <v>339</v>
      </c>
      <c r="B89" s="7" t="s">
        <v>338</v>
      </c>
      <c r="C89" s="7"/>
      <c r="D89" s="16" t="s">
        <v>337</v>
      </c>
      <c r="E89" s="16" t="s">
        <v>254</v>
      </c>
      <c r="F89" s="7" t="s">
        <v>110</v>
      </c>
      <c r="G89" s="10" t="str">
        <f t="shared" si="9"/>
        <v>07040390004CJS7101601</v>
      </c>
      <c r="H89" s="12" t="s">
        <v>85</v>
      </c>
      <c r="I89" s="11">
        <v>390004</v>
      </c>
      <c r="J89" s="11" t="s">
        <v>86</v>
      </c>
      <c r="K89" s="11" t="s">
        <v>81</v>
      </c>
      <c r="L89" s="11"/>
      <c r="M89" s="26">
        <v>10410</v>
      </c>
      <c r="N89" s="34">
        <v>1</v>
      </c>
      <c r="O89" s="30">
        <f t="shared" si="10"/>
        <v>7.1942446043165471E-3</v>
      </c>
      <c r="P89" s="50">
        <v>238.89</v>
      </c>
      <c r="Q89" s="30">
        <v>4.1399999999999997</v>
      </c>
      <c r="R89" s="30">
        <v>1.08</v>
      </c>
      <c r="S89" s="58">
        <v>917.25</v>
      </c>
      <c r="T89" s="30">
        <v>9.34</v>
      </c>
      <c r="U89" s="30">
        <v>19.55</v>
      </c>
      <c r="V89" s="30">
        <v>3.28</v>
      </c>
      <c r="W89" s="30">
        <v>1.93</v>
      </c>
      <c r="X89" s="65">
        <f t="shared" si="11"/>
        <v>1999.31</v>
      </c>
      <c r="Y89" s="65">
        <f t="shared" si="12"/>
        <v>0.1</v>
      </c>
      <c r="Z89" s="65">
        <f t="shared" si="13"/>
        <v>1.76</v>
      </c>
      <c r="AA89" s="65">
        <f t="shared" si="15"/>
        <v>0.82</v>
      </c>
      <c r="AB89" s="65">
        <f t="shared" si="16"/>
        <v>459.24</v>
      </c>
      <c r="AC89" s="30">
        <v>0.03</v>
      </c>
    </row>
    <row r="90" spans="1:29" x14ac:dyDescent="0.35">
      <c r="A90" s="7" t="s">
        <v>336</v>
      </c>
      <c r="B90" s="7" t="s">
        <v>333</v>
      </c>
      <c r="C90" s="7"/>
      <c r="D90" s="16" t="s">
        <v>335</v>
      </c>
      <c r="E90" s="16" t="s">
        <v>130</v>
      </c>
      <c r="F90" s="7" t="s">
        <v>110</v>
      </c>
      <c r="G90" s="10" t="str">
        <f t="shared" si="9"/>
        <v>10000390004CJS5651702</v>
      </c>
      <c r="H90" s="12" t="s">
        <v>79</v>
      </c>
      <c r="I90" s="11">
        <v>390004</v>
      </c>
      <c r="J90" s="11" t="s">
        <v>80</v>
      </c>
      <c r="K90" s="11"/>
      <c r="L90" s="11"/>
      <c r="M90" s="26">
        <v>10330</v>
      </c>
      <c r="N90" s="34">
        <v>0.1</v>
      </c>
      <c r="O90" s="30">
        <f t="shared" si="10"/>
        <v>7.1942446043165469E-4</v>
      </c>
      <c r="P90" s="50">
        <v>23.89</v>
      </c>
      <c r="Q90" s="30">
        <v>0.41</v>
      </c>
      <c r="R90" s="30">
        <v>0.11</v>
      </c>
      <c r="S90" s="58">
        <v>91.72</v>
      </c>
      <c r="T90" s="30">
        <v>0.93</v>
      </c>
      <c r="U90" s="30">
        <v>1.95</v>
      </c>
      <c r="V90" s="30">
        <v>0.33</v>
      </c>
      <c r="W90" s="30">
        <v>0.19</v>
      </c>
      <c r="X90" s="65">
        <f t="shared" si="11"/>
        <v>199.93</v>
      </c>
      <c r="Y90" s="65">
        <f t="shared" si="12"/>
        <v>0.01</v>
      </c>
      <c r="Z90" s="65">
        <f t="shared" si="13"/>
        <v>0.18</v>
      </c>
      <c r="AA90" s="65">
        <f t="shared" si="15"/>
        <v>0.08</v>
      </c>
      <c r="AB90" s="65">
        <f t="shared" si="16"/>
        <v>45.92</v>
      </c>
      <c r="AC90" s="30">
        <f t="shared" ref="AC90:AC95" si="17">ROUND(O90*$AC$2,2)</f>
        <v>0</v>
      </c>
    </row>
    <row r="91" spans="1:29" x14ac:dyDescent="0.35">
      <c r="A91" s="7" t="s">
        <v>336</v>
      </c>
      <c r="B91" s="7" t="s">
        <v>333</v>
      </c>
      <c r="C91" s="7"/>
      <c r="D91" s="16" t="s">
        <v>335</v>
      </c>
      <c r="E91" s="16" t="s">
        <v>130</v>
      </c>
      <c r="F91" s="7" t="s">
        <v>110</v>
      </c>
      <c r="G91" s="10" t="str">
        <f t="shared" si="9"/>
        <v>10000390004CJS5601701</v>
      </c>
      <c r="H91" s="12" t="s">
        <v>79</v>
      </c>
      <c r="I91" s="11">
        <v>390004</v>
      </c>
      <c r="J91" s="11" t="s">
        <v>82</v>
      </c>
      <c r="K91" s="11" t="s">
        <v>81</v>
      </c>
      <c r="L91" s="11"/>
      <c r="M91" s="26">
        <v>10330</v>
      </c>
      <c r="N91" s="34">
        <v>0.85</v>
      </c>
      <c r="O91" s="30">
        <f t="shared" si="10"/>
        <v>6.1151079136690647E-3</v>
      </c>
      <c r="P91" s="50">
        <v>203.06</v>
      </c>
      <c r="Q91" s="30">
        <v>3.52</v>
      </c>
      <c r="R91" s="30">
        <v>0.92</v>
      </c>
      <c r="S91" s="58">
        <v>779.66</v>
      </c>
      <c r="T91" s="30">
        <v>7.94</v>
      </c>
      <c r="U91" s="30">
        <v>16.62</v>
      </c>
      <c r="V91" s="30">
        <v>2.79</v>
      </c>
      <c r="W91" s="30">
        <v>1.64</v>
      </c>
      <c r="X91" s="65">
        <f t="shared" si="11"/>
        <v>1699.42</v>
      </c>
      <c r="Y91" s="65">
        <f t="shared" si="12"/>
        <v>0.09</v>
      </c>
      <c r="Z91" s="65">
        <f t="shared" si="13"/>
        <v>1.5</v>
      </c>
      <c r="AA91" s="65">
        <f t="shared" si="15"/>
        <v>0.7</v>
      </c>
      <c r="AB91" s="65">
        <f t="shared" si="16"/>
        <v>390.36</v>
      </c>
      <c r="AC91" s="30">
        <f t="shared" si="17"/>
        <v>0.03</v>
      </c>
    </row>
    <row r="92" spans="1:29" x14ac:dyDescent="0.35">
      <c r="A92" s="7" t="s">
        <v>336</v>
      </c>
      <c r="B92" s="7" t="s">
        <v>333</v>
      </c>
      <c r="C92" s="7"/>
      <c r="D92" s="16" t="s">
        <v>335</v>
      </c>
      <c r="E92" s="13" t="s">
        <v>130</v>
      </c>
      <c r="F92" s="7" t="s">
        <v>110</v>
      </c>
      <c r="G92" s="10" t="str">
        <f t="shared" si="9"/>
        <v>09300390004CJS99001</v>
      </c>
      <c r="H92" s="12" t="s">
        <v>83</v>
      </c>
      <c r="I92" s="11">
        <v>390004</v>
      </c>
      <c r="J92" s="11" t="s">
        <v>84</v>
      </c>
      <c r="K92" s="11" t="s">
        <v>81</v>
      </c>
      <c r="L92" s="11"/>
      <c r="M92" s="26">
        <v>10330</v>
      </c>
      <c r="N92" s="34">
        <v>0.05</v>
      </c>
      <c r="O92" s="30">
        <f t="shared" si="10"/>
        <v>3.5971223021582735E-4</v>
      </c>
      <c r="P92" s="50">
        <v>11.94</v>
      </c>
      <c r="Q92" s="30">
        <v>0.21</v>
      </c>
      <c r="R92" s="30">
        <v>0.05</v>
      </c>
      <c r="S92" s="58">
        <v>45.86</v>
      </c>
      <c r="T92" s="30">
        <v>0.47</v>
      </c>
      <c r="U92" s="30">
        <v>0.98</v>
      </c>
      <c r="V92" s="30">
        <v>0.16</v>
      </c>
      <c r="W92" s="30">
        <v>0.1</v>
      </c>
      <c r="X92" s="65">
        <f t="shared" si="11"/>
        <v>99.97</v>
      </c>
      <c r="Y92" s="65">
        <f t="shared" si="12"/>
        <v>0.01</v>
      </c>
      <c r="Z92" s="65">
        <f t="shared" si="13"/>
        <v>0.09</v>
      </c>
      <c r="AA92" s="65">
        <f t="shared" si="15"/>
        <v>0.04</v>
      </c>
      <c r="AB92" s="65">
        <f t="shared" si="16"/>
        <v>22.96</v>
      </c>
      <c r="AC92" s="30">
        <f t="shared" si="17"/>
        <v>0</v>
      </c>
    </row>
    <row r="93" spans="1:29" x14ac:dyDescent="0.35">
      <c r="A93" s="7" t="s">
        <v>334</v>
      </c>
      <c r="B93" s="7" t="s">
        <v>333</v>
      </c>
      <c r="C93" s="7"/>
      <c r="D93" s="16" t="s">
        <v>332</v>
      </c>
      <c r="E93" s="16" t="s">
        <v>106</v>
      </c>
      <c r="F93" s="7" t="s">
        <v>110</v>
      </c>
      <c r="G93" s="10" t="str">
        <f t="shared" si="9"/>
        <v>01000303004</v>
      </c>
      <c r="H93" s="12" t="s">
        <v>3</v>
      </c>
      <c r="I93" s="11">
        <v>303004</v>
      </c>
      <c r="J93" s="11"/>
      <c r="K93" s="11"/>
      <c r="L93" s="11"/>
      <c r="M93" s="26">
        <v>10530</v>
      </c>
      <c r="N93" s="34">
        <v>1</v>
      </c>
      <c r="O93" s="30">
        <f t="shared" si="10"/>
        <v>7.1942446043165471E-3</v>
      </c>
      <c r="P93" s="50">
        <v>238.89</v>
      </c>
      <c r="Q93" s="30">
        <v>4.1399999999999997</v>
      </c>
      <c r="R93" s="30">
        <v>1.08</v>
      </c>
      <c r="S93" s="58">
        <v>917.25</v>
      </c>
      <c r="T93" s="30">
        <v>9.34</v>
      </c>
      <c r="U93" s="30">
        <v>19.55</v>
      </c>
      <c r="V93" s="30">
        <v>3.28</v>
      </c>
      <c r="W93" s="30">
        <v>1.93</v>
      </c>
      <c r="X93" s="65">
        <f t="shared" si="11"/>
        <v>1999.31</v>
      </c>
      <c r="Y93" s="65">
        <f t="shared" si="12"/>
        <v>0.1</v>
      </c>
      <c r="Z93" s="65">
        <f t="shared" si="13"/>
        <v>1.76</v>
      </c>
      <c r="AA93" s="65">
        <f t="shared" si="15"/>
        <v>0.82</v>
      </c>
      <c r="AB93" s="65">
        <f t="shared" si="16"/>
        <v>459.24</v>
      </c>
      <c r="AC93" s="30">
        <f t="shared" si="17"/>
        <v>0.04</v>
      </c>
    </row>
    <row r="94" spans="1:29" x14ac:dyDescent="0.35">
      <c r="A94" s="7" t="s">
        <v>409</v>
      </c>
      <c r="B94" s="7"/>
      <c r="C94" s="7"/>
      <c r="D94" s="16" t="s">
        <v>331</v>
      </c>
      <c r="E94" s="13" t="s">
        <v>104</v>
      </c>
      <c r="F94" s="7" t="s">
        <v>110</v>
      </c>
      <c r="G94" s="10" t="str">
        <f t="shared" si="9"/>
        <v>0100039900270013</v>
      </c>
      <c r="H94" s="12" t="s">
        <v>3</v>
      </c>
      <c r="I94" s="19">
        <v>399002</v>
      </c>
      <c r="J94" s="19"/>
      <c r="K94" s="19"/>
      <c r="L94" s="19">
        <v>70013</v>
      </c>
      <c r="M94" s="26">
        <v>10260</v>
      </c>
      <c r="N94" s="36">
        <v>0.75</v>
      </c>
      <c r="O94" s="30">
        <f t="shared" si="10"/>
        <v>5.3956834532374104E-3</v>
      </c>
      <c r="P94" s="50">
        <v>179.17</v>
      </c>
      <c r="Q94" s="30">
        <v>3.1</v>
      </c>
      <c r="R94" s="30">
        <v>0.81</v>
      </c>
      <c r="S94" s="58">
        <v>687.94</v>
      </c>
      <c r="T94" s="30">
        <v>7.01</v>
      </c>
      <c r="U94" s="30">
        <v>14.66</v>
      </c>
      <c r="V94" s="30">
        <v>2.46</v>
      </c>
      <c r="W94" s="30">
        <v>1.44</v>
      </c>
      <c r="X94" s="65">
        <f t="shared" si="11"/>
        <v>1499.48</v>
      </c>
      <c r="Y94" s="65">
        <f t="shared" si="12"/>
        <v>0.08</v>
      </c>
      <c r="Z94" s="65">
        <f t="shared" si="13"/>
        <v>1.32</v>
      </c>
      <c r="AA94" s="65">
        <f t="shared" si="15"/>
        <v>0.61</v>
      </c>
      <c r="AB94" s="65">
        <f t="shared" si="16"/>
        <v>344.43</v>
      </c>
      <c r="AC94" s="30">
        <f t="shared" si="17"/>
        <v>0.03</v>
      </c>
    </row>
    <row r="95" spans="1:29" x14ac:dyDescent="0.35">
      <c r="A95" s="7" t="s">
        <v>409</v>
      </c>
      <c r="B95" s="7"/>
      <c r="C95" s="7"/>
      <c r="D95" s="16" t="s">
        <v>331</v>
      </c>
      <c r="E95" s="13" t="s">
        <v>104</v>
      </c>
      <c r="F95" s="7" t="s">
        <v>110</v>
      </c>
      <c r="G95" s="10" t="str">
        <f t="shared" si="9"/>
        <v>0214056004670080</v>
      </c>
      <c r="H95" s="12" t="s">
        <v>78</v>
      </c>
      <c r="I95" s="22">
        <v>560046</v>
      </c>
      <c r="J95" s="22"/>
      <c r="K95" s="22"/>
      <c r="L95" s="22">
        <v>70080</v>
      </c>
      <c r="M95" s="26">
        <v>10260</v>
      </c>
      <c r="N95" s="36">
        <v>0.25</v>
      </c>
      <c r="O95" s="30">
        <f t="shared" si="10"/>
        <v>1.7985611510791368E-3</v>
      </c>
      <c r="P95" s="50">
        <v>59.72</v>
      </c>
      <c r="Q95" s="30">
        <v>1.03</v>
      </c>
      <c r="R95" s="30">
        <v>0.27</v>
      </c>
      <c r="S95" s="58">
        <v>229.31</v>
      </c>
      <c r="T95" s="30">
        <v>2.34</v>
      </c>
      <c r="U95" s="30">
        <v>4.8899999999999997</v>
      </c>
      <c r="V95" s="30">
        <v>0.82</v>
      </c>
      <c r="W95" s="30">
        <v>0.48</v>
      </c>
      <c r="X95" s="65">
        <f t="shared" si="11"/>
        <v>499.83</v>
      </c>
      <c r="Y95" s="65">
        <f t="shared" si="12"/>
        <v>0.03</v>
      </c>
      <c r="Z95" s="65">
        <f t="shared" si="13"/>
        <v>0.44</v>
      </c>
      <c r="AA95" s="65">
        <f t="shared" si="15"/>
        <v>0.2</v>
      </c>
      <c r="AB95" s="65">
        <f t="shared" si="16"/>
        <v>114.81</v>
      </c>
      <c r="AC95" s="30">
        <f t="shared" si="17"/>
        <v>0.01</v>
      </c>
    </row>
    <row r="96" spans="1:29" x14ac:dyDescent="0.35">
      <c r="A96" s="7" t="s">
        <v>330</v>
      </c>
      <c r="B96" s="7" t="s">
        <v>329</v>
      </c>
      <c r="C96" s="7"/>
      <c r="D96" s="16" t="s">
        <v>328</v>
      </c>
      <c r="E96" s="16" t="s">
        <v>130</v>
      </c>
      <c r="F96" s="7" t="s">
        <v>103</v>
      </c>
      <c r="G96" s="10" t="str">
        <f t="shared" si="9"/>
        <v>01000390004CJS47903</v>
      </c>
      <c r="H96" s="12" t="s">
        <v>3</v>
      </c>
      <c r="I96" s="11">
        <v>390004</v>
      </c>
      <c r="J96" s="11" t="s">
        <v>93</v>
      </c>
      <c r="K96" s="11"/>
      <c r="L96" s="11"/>
      <c r="M96" s="26">
        <v>10330</v>
      </c>
      <c r="N96" s="34">
        <v>1</v>
      </c>
      <c r="O96" s="30">
        <f t="shared" si="10"/>
        <v>7.1942446043165471E-3</v>
      </c>
      <c r="P96" s="50">
        <v>238.89</v>
      </c>
      <c r="Q96" s="30">
        <v>4.1399999999999997</v>
      </c>
      <c r="R96" s="30">
        <v>1.08</v>
      </c>
      <c r="S96" s="58">
        <v>917.25</v>
      </c>
      <c r="T96" s="30">
        <v>9.34</v>
      </c>
      <c r="U96" s="30">
        <v>19.55</v>
      </c>
      <c r="V96" s="30">
        <v>3.28</v>
      </c>
      <c r="W96" s="30">
        <v>1.93</v>
      </c>
      <c r="X96" s="65">
        <f t="shared" si="11"/>
        <v>1999.31</v>
      </c>
      <c r="Y96" s="65">
        <f t="shared" si="12"/>
        <v>0.1</v>
      </c>
      <c r="Z96" s="65">
        <f t="shared" si="13"/>
        <v>1.76</v>
      </c>
      <c r="AA96" s="65">
        <f t="shared" si="15"/>
        <v>0.82</v>
      </c>
      <c r="AB96" s="65">
        <f t="shared" si="16"/>
        <v>459.24</v>
      </c>
      <c r="AC96" s="30">
        <v>0.03</v>
      </c>
    </row>
    <row r="97" spans="1:29" x14ac:dyDescent="0.35">
      <c r="A97" s="7" t="s">
        <v>327</v>
      </c>
      <c r="B97" s="7" t="s">
        <v>326</v>
      </c>
      <c r="C97" s="7"/>
      <c r="D97" s="16" t="s">
        <v>325</v>
      </c>
      <c r="E97" s="13" t="s">
        <v>196</v>
      </c>
      <c r="F97" s="7" t="s">
        <v>110</v>
      </c>
      <c r="G97" s="10" t="str">
        <f t="shared" si="9"/>
        <v>0100039900370014</v>
      </c>
      <c r="H97" s="12" t="s">
        <v>3</v>
      </c>
      <c r="I97" s="19">
        <v>399003</v>
      </c>
      <c r="J97" s="19"/>
      <c r="K97" s="19"/>
      <c r="L97" s="19">
        <v>70014</v>
      </c>
      <c r="M97" s="26">
        <v>10230</v>
      </c>
      <c r="N97" s="36">
        <v>1</v>
      </c>
      <c r="O97" s="30">
        <f t="shared" si="10"/>
        <v>7.1942446043165471E-3</v>
      </c>
      <c r="P97" s="50">
        <v>238.89</v>
      </c>
      <c r="Q97" s="30">
        <v>4.1399999999999997</v>
      </c>
      <c r="R97" s="30">
        <v>1.08</v>
      </c>
      <c r="S97" s="58">
        <v>917.25</v>
      </c>
      <c r="T97" s="30">
        <v>9.34</v>
      </c>
      <c r="U97" s="30">
        <v>19.55</v>
      </c>
      <c r="V97" s="30">
        <v>3.28</v>
      </c>
      <c r="W97" s="30">
        <v>1.93</v>
      </c>
      <c r="X97" s="65">
        <f t="shared" si="11"/>
        <v>1999.31</v>
      </c>
      <c r="Y97" s="65">
        <f t="shared" si="12"/>
        <v>0.1</v>
      </c>
      <c r="Z97" s="65">
        <f t="shared" si="13"/>
        <v>1.76</v>
      </c>
      <c r="AA97" s="65">
        <f t="shared" si="15"/>
        <v>0.82</v>
      </c>
      <c r="AB97" s="65">
        <f t="shared" si="16"/>
        <v>459.24</v>
      </c>
      <c r="AC97" s="30">
        <v>0.03</v>
      </c>
    </row>
    <row r="98" spans="1:29" x14ac:dyDescent="0.35">
      <c r="A98" s="7" t="s">
        <v>324</v>
      </c>
      <c r="B98" s="7" t="s">
        <v>323</v>
      </c>
      <c r="C98" s="7"/>
      <c r="D98" s="16" t="s">
        <v>322</v>
      </c>
      <c r="E98" s="13" t="s">
        <v>104</v>
      </c>
      <c r="F98" s="7" t="s">
        <v>110</v>
      </c>
      <c r="G98" s="10" t="str">
        <f t="shared" si="9"/>
        <v>0100039900270013</v>
      </c>
      <c r="H98" s="12" t="s">
        <v>3</v>
      </c>
      <c r="I98" s="11">
        <v>399002</v>
      </c>
      <c r="J98" s="11"/>
      <c r="K98" s="11"/>
      <c r="L98" s="11">
        <v>70013</v>
      </c>
      <c r="M98" s="26">
        <v>10260</v>
      </c>
      <c r="N98" s="34">
        <v>1</v>
      </c>
      <c r="O98" s="30">
        <f t="shared" si="10"/>
        <v>7.1942446043165471E-3</v>
      </c>
      <c r="P98" s="50">
        <v>238.89</v>
      </c>
      <c r="Q98" s="30">
        <v>4.1399999999999997</v>
      </c>
      <c r="R98" s="30">
        <v>1.08</v>
      </c>
      <c r="S98" s="58">
        <v>917.25</v>
      </c>
      <c r="T98" s="30">
        <v>9.34</v>
      </c>
      <c r="U98" s="30">
        <v>19.55</v>
      </c>
      <c r="V98" s="30">
        <v>3.28</v>
      </c>
      <c r="W98" s="30">
        <v>1.93</v>
      </c>
      <c r="X98" s="65">
        <f t="shared" si="11"/>
        <v>1999.31</v>
      </c>
      <c r="Y98" s="65">
        <f t="shared" si="12"/>
        <v>0.1</v>
      </c>
      <c r="Z98" s="65">
        <f t="shared" si="13"/>
        <v>1.76</v>
      </c>
      <c r="AA98" s="65">
        <f t="shared" si="15"/>
        <v>0.82</v>
      </c>
      <c r="AB98" s="65">
        <f t="shared" si="16"/>
        <v>459.24</v>
      </c>
      <c r="AC98" s="30">
        <v>0.03</v>
      </c>
    </row>
    <row r="99" spans="1:29" x14ac:dyDescent="0.35">
      <c r="A99" s="7" t="s">
        <v>299</v>
      </c>
      <c r="B99" s="7" t="s">
        <v>321</v>
      </c>
      <c r="C99" s="7"/>
      <c r="D99" s="16" t="s">
        <v>320</v>
      </c>
      <c r="E99" s="13" t="s">
        <v>196</v>
      </c>
      <c r="F99" s="7" t="s">
        <v>103</v>
      </c>
      <c r="G99" s="10" t="str">
        <f t="shared" si="9"/>
        <v>0100039900370014</v>
      </c>
      <c r="H99" s="12" t="s">
        <v>3</v>
      </c>
      <c r="I99" s="11">
        <v>399003</v>
      </c>
      <c r="J99" s="11"/>
      <c r="K99" s="11"/>
      <c r="L99" s="11">
        <v>70014</v>
      </c>
      <c r="M99" s="26">
        <v>10230</v>
      </c>
      <c r="N99" s="34">
        <v>1</v>
      </c>
      <c r="O99" s="30">
        <f t="shared" si="10"/>
        <v>7.1942446043165471E-3</v>
      </c>
      <c r="P99" s="50">
        <v>238.89</v>
      </c>
      <c r="Q99" s="30">
        <v>4.1399999999999997</v>
      </c>
      <c r="R99" s="30">
        <v>1.08</v>
      </c>
      <c r="S99" s="58">
        <v>917.25</v>
      </c>
      <c r="T99" s="30">
        <v>9.34</v>
      </c>
      <c r="U99" s="30">
        <v>19.55</v>
      </c>
      <c r="V99" s="30">
        <v>3.28</v>
      </c>
      <c r="W99" s="30">
        <v>1.93</v>
      </c>
      <c r="X99" s="65">
        <f t="shared" si="11"/>
        <v>1999.31</v>
      </c>
      <c r="Y99" s="65">
        <f t="shared" si="12"/>
        <v>0.1</v>
      </c>
      <c r="Z99" s="65">
        <f t="shared" si="13"/>
        <v>1.76</v>
      </c>
      <c r="AA99" s="65">
        <f t="shared" si="15"/>
        <v>0.82</v>
      </c>
      <c r="AB99" s="65">
        <f t="shared" si="16"/>
        <v>459.24</v>
      </c>
      <c r="AC99" s="30">
        <v>0.03</v>
      </c>
    </row>
    <row r="100" spans="1:29" x14ac:dyDescent="0.35">
      <c r="A100" s="7" t="s">
        <v>319</v>
      </c>
      <c r="B100" s="7" t="s">
        <v>318</v>
      </c>
      <c r="C100" s="7"/>
      <c r="D100" s="16" t="s">
        <v>317</v>
      </c>
      <c r="E100" s="16" t="s">
        <v>147</v>
      </c>
      <c r="F100" s="7" t="s">
        <v>110</v>
      </c>
      <c r="G100" s="10" t="str">
        <f t="shared" si="9"/>
        <v>0214056004770080</v>
      </c>
      <c r="H100" s="12" t="s">
        <v>78</v>
      </c>
      <c r="I100" s="11">
        <v>560047</v>
      </c>
      <c r="J100" s="11"/>
      <c r="K100" s="11"/>
      <c r="L100" s="11">
        <v>70080</v>
      </c>
      <c r="M100" s="26">
        <v>10620</v>
      </c>
      <c r="N100" s="34">
        <v>1</v>
      </c>
      <c r="O100" s="30">
        <f t="shared" si="10"/>
        <v>7.1942446043165471E-3</v>
      </c>
      <c r="P100" s="50">
        <v>238.89</v>
      </c>
      <c r="Q100" s="30">
        <v>4.1399999999999997</v>
      </c>
      <c r="R100" s="30">
        <v>1.08</v>
      </c>
      <c r="S100" s="58">
        <v>917.25</v>
      </c>
      <c r="T100" s="30">
        <v>9.34</v>
      </c>
      <c r="U100" s="30">
        <v>19.55</v>
      </c>
      <c r="V100" s="30">
        <v>3.28</v>
      </c>
      <c r="W100" s="30">
        <v>1.93</v>
      </c>
      <c r="X100" s="65">
        <f t="shared" si="11"/>
        <v>1999.31</v>
      </c>
      <c r="Y100" s="65">
        <f t="shared" si="12"/>
        <v>0.1</v>
      </c>
      <c r="Z100" s="65">
        <f t="shared" si="13"/>
        <v>1.76</v>
      </c>
      <c r="AA100" s="65">
        <f t="shared" si="15"/>
        <v>0.82</v>
      </c>
      <c r="AB100" s="65">
        <f t="shared" si="16"/>
        <v>459.24</v>
      </c>
      <c r="AC100" s="30">
        <v>0.03</v>
      </c>
    </row>
    <row r="101" spans="1:29" x14ac:dyDescent="0.35">
      <c r="A101" s="7" t="s">
        <v>316</v>
      </c>
      <c r="B101" s="7" t="s">
        <v>315</v>
      </c>
      <c r="C101" s="7"/>
      <c r="D101" s="16" t="s">
        <v>314</v>
      </c>
      <c r="E101" s="13" t="s">
        <v>130</v>
      </c>
      <c r="F101" s="7" t="s">
        <v>110</v>
      </c>
      <c r="G101" s="10" t="str">
        <f t="shared" si="9"/>
        <v>01000390004CJS5701701</v>
      </c>
      <c r="H101" s="12" t="s">
        <v>3</v>
      </c>
      <c r="I101" s="11">
        <v>390004</v>
      </c>
      <c r="J101" s="11" t="s">
        <v>97</v>
      </c>
      <c r="K101" s="11"/>
      <c r="L101" s="11"/>
      <c r="M101" s="26">
        <v>10320</v>
      </c>
      <c r="N101" s="34">
        <v>7.0000000000000007E-2</v>
      </c>
      <c r="O101" s="30">
        <f t="shared" si="10"/>
        <v>5.0359712230215836E-4</v>
      </c>
      <c r="P101" s="50">
        <v>16.72</v>
      </c>
      <c r="Q101" s="30">
        <v>0.28999999999999998</v>
      </c>
      <c r="R101" s="30">
        <v>0.08</v>
      </c>
      <c r="S101" s="58">
        <v>64.209999999999994</v>
      </c>
      <c r="T101" s="30">
        <v>0.65</v>
      </c>
      <c r="U101" s="30">
        <v>1.37</v>
      </c>
      <c r="V101" s="30">
        <v>0.23</v>
      </c>
      <c r="W101" s="30">
        <v>0.13</v>
      </c>
      <c r="X101" s="65">
        <f t="shared" si="11"/>
        <v>139.94999999999999</v>
      </c>
      <c r="Y101" s="65">
        <f t="shared" si="12"/>
        <v>0.01</v>
      </c>
      <c r="Z101" s="65">
        <f t="shared" si="13"/>
        <v>0.12</v>
      </c>
      <c r="AA101" s="65">
        <f t="shared" si="15"/>
        <v>0.06</v>
      </c>
      <c r="AB101" s="65">
        <f t="shared" si="16"/>
        <v>32.15</v>
      </c>
      <c r="AC101" s="30">
        <f t="shared" ref="AC101:AC143" si="18">ROUND(O101*$AC$2,2)</f>
        <v>0</v>
      </c>
    </row>
    <row r="102" spans="1:29" x14ac:dyDescent="0.35">
      <c r="A102" s="7" t="s">
        <v>316</v>
      </c>
      <c r="B102" s="7" t="s">
        <v>315</v>
      </c>
      <c r="C102" s="7"/>
      <c r="D102" s="16" t="s">
        <v>314</v>
      </c>
      <c r="E102" s="16" t="s">
        <v>130</v>
      </c>
      <c r="F102" s="7" t="s">
        <v>110</v>
      </c>
      <c r="G102" s="10" t="str">
        <f t="shared" si="9"/>
        <v>10000390004CJS5701701</v>
      </c>
      <c r="H102" s="12" t="s">
        <v>79</v>
      </c>
      <c r="I102" s="11">
        <v>390004</v>
      </c>
      <c r="J102" s="11" t="s">
        <v>97</v>
      </c>
      <c r="K102" s="11"/>
      <c r="L102" s="11"/>
      <c r="M102" s="26">
        <v>10320</v>
      </c>
      <c r="N102" s="34">
        <v>7.0000000000000007E-2</v>
      </c>
      <c r="O102" s="30">
        <f t="shared" si="10"/>
        <v>5.0359712230215836E-4</v>
      </c>
      <c r="P102" s="50">
        <v>16.72</v>
      </c>
      <c r="Q102" s="30">
        <v>0.28999999999999998</v>
      </c>
      <c r="R102" s="30">
        <v>0.08</v>
      </c>
      <c r="S102" s="58">
        <v>64.209999999999994</v>
      </c>
      <c r="T102" s="30">
        <v>0.65</v>
      </c>
      <c r="U102" s="30">
        <v>1.37</v>
      </c>
      <c r="V102" s="30">
        <v>0.23</v>
      </c>
      <c r="W102" s="30">
        <v>0.13</v>
      </c>
      <c r="X102" s="65">
        <f t="shared" si="11"/>
        <v>139.94999999999999</v>
      </c>
      <c r="Y102" s="65">
        <f t="shared" si="12"/>
        <v>0.01</v>
      </c>
      <c r="Z102" s="65">
        <f t="shared" si="13"/>
        <v>0.12</v>
      </c>
      <c r="AA102" s="65">
        <f t="shared" si="15"/>
        <v>0.06</v>
      </c>
      <c r="AB102" s="65">
        <f t="shared" si="16"/>
        <v>32.15</v>
      </c>
      <c r="AC102" s="30">
        <f t="shared" si="18"/>
        <v>0</v>
      </c>
    </row>
    <row r="103" spans="1:29" x14ac:dyDescent="0.35">
      <c r="A103" s="7" t="s">
        <v>316</v>
      </c>
      <c r="B103" s="7" t="s">
        <v>315</v>
      </c>
      <c r="C103" s="7"/>
      <c r="D103" s="16" t="s">
        <v>314</v>
      </c>
      <c r="E103" s="16" t="s">
        <v>130</v>
      </c>
      <c r="F103" s="7" t="s">
        <v>110</v>
      </c>
      <c r="G103" s="10" t="str">
        <f t="shared" si="9"/>
        <v>10000390004CJS67028</v>
      </c>
      <c r="H103" s="12" t="s">
        <v>79</v>
      </c>
      <c r="I103" s="11">
        <v>390004</v>
      </c>
      <c r="J103" s="11" t="s">
        <v>94</v>
      </c>
      <c r="K103" s="11"/>
      <c r="L103" s="11"/>
      <c r="M103" s="26">
        <v>10320</v>
      </c>
      <c r="N103" s="34">
        <v>0.5</v>
      </c>
      <c r="O103" s="30">
        <f t="shared" si="10"/>
        <v>3.5971223021582736E-3</v>
      </c>
      <c r="P103" s="50">
        <v>119.44</v>
      </c>
      <c r="Q103" s="30">
        <v>2.0699999999999998</v>
      </c>
      <c r="R103" s="30">
        <v>0.54</v>
      </c>
      <c r="S103" s="58">
        <v>458.62</v>
      </c>
      <c r="T103" s="30">
        <v>4.67</v>
      </c>
      <c r="U103" s="30">
        <v>9.77</v>
      </c>
      <c r="V103" s="30">
        <v>1.64</v>
      </c>
      <c r="W103" s="30">
        <v>0.96</v>
      </c>
      <c r="X103" s="65">
        <f t="shared" si="11"/>
        <v>999.66</v>
      </c>
      <c r="Y103" s="65">
        <f t="shared" si="12"/>
        <v>0.05</v>
      </c>
      <c r="Z103" s="65">
        <f t="shared" si="13"/>
        <v>0.88</v>
      </c>
      <c r="AA103" s="65">
        <f t="shared" si="15"/>
        <v>0.41</v>
      </c>
      <c r="AB103" s="65">
        <f t="shared" si="16"/>
        <v>229.62</v>
      </c>
      <c r="AC103" s="30">
        <f t="shared" si="18"/>
        <v>0.02</v>
      </c>
    </row>
    <row r="104" spans="1:29" x14ac:dyDescent="0.35">
      <c r="A104" s="7" t="s">
        <v>316</v>
      </c>
      <c r="B104" s="7" t="s">
        <v>315</v>
      </c>
      <c r="C104" s="7"/>
      <c r="D104" s="16" t="s">
        <v>314</v>
      </c>
      <c r="E104" s="13" t="s">
        <v>130</v>
      </c>
      <c r="F104" s="7" t="s">
        <v>110</v>
      </c>
      <c r="G104" s="10" t="str">
        <f t="shared" si="9"/>
        <v>01000390004CJS47903</v>
      </c>
      <c r="H104" s="12" t="s">
        <v>3</v>
      </c>
      <c r="I104" s="11">
        <v>390004</v>
      </c>
      <c r="J104" s="11" t="s">
        <v>93</v>
      </c>
      <c r="K104" s="11"/>
      <c r="L104" s="11"/>
      <c r="M104" s="26">
        <v>10320</v>
      </c>
      <c r="N104" s="34">
        <v>0.36</v>
      </c>
      <c r="O104" s="30">
        <f t="shared" si="10"/>
        <v>2.5899280575539568E-3</v>
      </c>
      <c r="P104" s="50">
        <v>86</v>
      </c>
      <c r="Q104" s="30">
        <v>1.49</v>
      </c>
      <c r="R104" s="30">
        <v>0.39</v>
      </c>
      <c r="S104" s="58">
        <v>330.21</v>
      </c>
      <c r="T104" s="30">
        <v>3.36</v>
      </c>
      <c r="U104" s="30">
        <v>7.04</v>
      </c>
      <c r="V104" s="30">
        <v>1.18</v>
      </c>
      <c r="W104" s="30">
        <v>0.69</v>
      </c>
      <c r="X104" s="65">
        <f t="shared" si="11"/>
        <v>719.75</v>
      </c>
      <c r="Y104" s="65">
        <f t="shared" si="12"/>
        <v>0.04</v>
      </c>
      <c r="Z104" s="65">
        <f t="shared" si="13"/>
        <v>0.63</v>
      </c>
      <c r="AA104" s="65">
        <f t="shared" si="15"/>
        <v>0.3</v>
      </c>
      <c r="AB104" s="65">
        <f t="shared" si="16"/>
        <v>165.33</v>
      </c>
      <c r="AC104" s="30">
        <f t="shared" si="18"/>
        <v>0.01</v>
      </c>
    </row>
    <row r="105" spans="1:29" x14ac:dyDescent="0.35">
      <c r="A105" s="7" t="s">
        <v>313</v>
      </c>
      <c r="B105" s="7" t="s">
        <v>312</v>
      </c>
      <c r="C105" s="7"/>
      <c r="D105" s="16" t="s">
        <v>311</v>
      </c>
      <c r="E105" s="13" t="s">
        <v>130</v>
      </c>
      <c r="F105" s="7" t="s">
        <v>110</v>
      </c>
      <c r="G105" s="10" t="str">
        <f t="shared" si="9"/>
        <v>09300390004CJS99001</v>
      </c>
      <c r="H105" s="23" t="s">
        <v>83</v>
      </c>
      <c r="I105" s="22">
        <v>390004</v>
      </c>
      <c r="J105" s="22" t="s">
        <v>84</v>
      </c>
      <c r="K105" s="11" t="s">
        <v>81</v>
      </c>
      <c r="L105" s="22"/>
      <c r="M105" s="26">
        <v>10330</v>
      </c>
      <c r="N105" s="35">
        <v>0.2</v>
      </c>
      <c r="O105" s="30">
        <f t="shared" si="10"/>
        <v>1.4388489208633094E-3</v>
      </c>
      <c r="P105" s="50">
        <v>47.78</v>
      </c>
      <c r="Q105" s="30">
        <v>0.83</v>
      </c>
      <c r="R105" s="30">
        <v>0.22</v>
      </c>
      <c r="S105" s="58">
        <v>183.45</v>
      </c>
      <c r="T105" s="30">
        <v>1.87</v>
      </c>
      <c r="U105" s="30">
        <v>3.91</v>
      </c>
      <c r="V105" s="30">
        <v>0.66</v>
      </c>
      <c r="W105" s="30">
        <v>0.39</v>
      </c>
      <c r="X105" s="65">
        <f t="shared" si="11"/>
        <v>399.86</v>
      </c>
      <c r="Y105" s="65">
        <f t="shared" si="12"/>
        <v>0.02</v>
      </c>
      <c r="Z105" s="65">
        <f t="shared" si="13"/>
        <v>0.35</v>
      </c>
      <c r="AA105" s="65">
        <f t="shared" si="15"/>
        <v>0.16</v>
      </c>
      <c r="AB105" s="65">
        <f t="shared" si="16"/>
        <v>91.85</v>
      </c>
      <c r="AC105" s="30">
        <f t="shared" si="18"/>
        <v>0.01</v>
      </c>
    </row>
    <row r="106" spans="1:29" x14ac:dyDescent="0.35">
      <c r="A106" s="7" t="s">
        <v>313</v>
      </c>
      <c r="B106" s="7" t="s">
        <v>312</v>
      </c>
      <c r="C106" s="7"/>
      <c r="D106" s="16" t="s">
        <v>311</v>
      </c>
      <c r="E106" s="16" t="s">
        <v>130</v>
      </c>
      <c r="F106" s="7" t="s">
        <v>110</v>
      </c>
      <c r="G106" s="10" t="str">
        <f t="shared" si="9"/>
        <v>10000390004CJS5601701</v>
      </c>
      <c r="H106" s="12" t="s">
        <v>79</v>
      </c>
      <c r="I106" s="22">
        <v>390004</v>
      </c>
      <c r="J106" s="11" t="s">
        <v>82</v>
      </c>
      <c r="K106" s="11" t="s">
        <v>81</v>
      </c>
      <c r="L106" s="22"/>
      <c r="M106" s="26">
        <v>10330</v>
      </c>
      <c r="N106" s="35">
        <v>0.8</v>
      </c>
      <c r="O106" s="30">
        <f t="shared" si="10"/>
        <v>5.7553956834532375E-3</v>
      </c>
      <c r="P106" s="50">
        <v>191.11</v>
      </c>
      <c r="Q106" s="30">
        <v>3.31</v>
      </c>
      <c r="R106" s="30">
        <v>0.86</v>
      </c>
      <c r="S106" s="58">
        <v>733.8</v>
      </c>
      <c r="T106" s="30">
        <v>7.47</v>
      </c>
      <c r="U106" s="30">
        <v>15.64</v>
      </c>
      <c r="V106" s="30">
        <v>2.62</v>
      </c>
      <c r="W106" s="30">
        <v>1.54</v>
      </c>
      <c r="X106" s="65">
        <f t="shared" si="11"/>
        <v>1599.45</v>
      </c>
      <c r="Y106" s="65">
        <f t="shared" si="12"/>
        <v>0.08</v>
      </c>
      <c r="Z106" s="65">
        <f t="shared" si="13"/>
        <v>1.41</v>
      </c>
      <c r="AA106" s="65">
        <f t="shared" si="15"/>
        <v>0.66</v>
      </c>
      <c r="AB106" s="65">
        <f t="shared" si="16"/>
        <v>367.39</v>
      </c>
      <c r="AC106" s="30">
        <f t="shared" si="18"/>
        <v>0.03</v>
      </c>
    </row>
    <row r="107" spans="1:29" x14ac:dyDescent="0.35">
      <c r="A107" s="7" t="s">
        <v>299</v>
      </c>
      <c r="B107" s="7" t="s">
        <v>310</v>
      </c>
      <c r="C107" s="7"/>
      <c r="D107" s="16" t="s">
        <v>309</v>
      </c>
      <c r="E107" s="16" t="s">
        <v>147</v>
      </c>
      <c r="F107" s="7" t="s">
        <v>110</v>
      </c>
      <c r="G107" s="10" t="str">
        <f t="shared" si="9"/>
        <v>0214056004670080</v>
      </c>
      <c r="H107" s="12" t="s">
        <v>78</v>
      </c>
      <c r="I107" s="11">
        <v>560046</v>
      </c>
      <c r="J107" s="11"/>
      <c r="K107" s="11"/>
      <c r="L107" s="11">
        <v>70080</v>
      </c>
      <c r="M107" s="26">
        <v>10630</v>
      </c>
      <c r="N107" s="34">
        <v>1</v>
      </c>
      <c r="O107" s="30">
        <f t="shared" si="10"/>
        <v>7.1942446043165471E-3</v>
      </c>
      <c r="P107" s="50">
        <v>238.89</v>
      </c>
      <c r="Q107" s="30">
        <v>4.1399999999999997</v>
      </c>
      <c r="R107" s="30">
        <v>1.08</v>
      </c>
      <c r="S107" s="58">
        <v>917.25</v>
      </c>
      <c r="T107" s="30">
        <v>9.34</v>
      </c>
      <c r="U107" s="30">
        <v>19.55</v>
      </c>
      <c r="V107" s="30">
        <v>3.28</v>
      </c>
      <c r="W107" s="30">
        <v>1.93</v>
      </c>
      <c r="X107" s="65">
        <f t="shared" si="11"/>
        <v>1999.31</v>
      </c>
      <c r="Y107" s="65">
        <f t="shared" si="12"/>
        <v>0.1</v>
      </c>
      <c r="Z107" s="65">
        <f t="shared" si="13"/>
        <v>1.76</v>
      </c>
      <c r="AA107" s="65">
        <f t="shared" si="15"/>
        <v>0.82</v>
      </c>
      <c r="AB107" s="65">
        <v>459.25</v>
      </c>
      <c r="AC107" s="30">
        <f t="shared" si="18"/>
        <v>0.04</v>
      </c>
    </row>
    <row r="108" spans="1:29" x14ac:dyDescent="0.35">
      <c r="A108" s="7" t="s">
        <v>308</v>
      </c>
      <c r="B108" s="7" t="s">
        <v>307</v>
      </c>
      <c r="C108" s="7"/>
      <c r="D108" s="16" t="s">
        <v>306</v>
      </c>
      <c r="E108" s="13" t="s">
        <v>111</v>
      </c>
      <c r="F108" s="7" t="s">
        <v>110</v>
      </c>
      <c r="G108" s="10" t="str">
        <f t="shared" si="9"/>
        <v>0100030300370023</v>
      </c>
      <c r="H108" s="12" t="s">
        <v>3</v>
      </c>
      <c r="I108" s="11">
        <v>303003</v>
      </c>
      <c r="J108" s="19"/>
      <c r="K108" s="19"/>
      <c r="L108" s="11">
        <v>70023</v>
      </c>
      <c r="M108" s="26">
        <v>10740</v>
      </c>
      <c r="N108" s="34">
        <v>1</v>
      </c>
      <c r="O108" s="30">
        <f t="shared" si="10"/>
        <v>7.1942446043165471E-3</v>
      </c>
      <c r="P108" s="50">
        <v>238.89</v>
      </c>
      <c r="Q108" s="30">
        <v>4.1399999999999997</v>
      </c>
      <c r="R108" s="30">
        <v>1.08</v>
      </c>
      <c r="S108" s="58">
        <v>917.25</v>
      </c>
      <c r="T108" s="30">
        <v>9.34</v>
      </c>
      <c r="U108" s="30">
        <v>19.55</v>
      </c>
      <c r="V108" s="30">
        <v>3.28</v>
      </c>
      <c r="W108" s="30">
        <v>1.93</v>
      </c>
      <c r="X108" s="65">
        <f t="shared" si="11"/>
        <v>1999.31</v>
      </c>
      <c r="Y108" s="65">
        <f t="shared" si="12"/>
        <v>0.1</v>
      </c>
      <c r="Z108" s="65">
        <f t="shared" si="13"/>
        <v>1.76</v>
      </c>
      <c r="AA108" s="65">
        <f t="shared" si="15"/>
        <v>0.82</v>
      </c>
      <c r="AB108" s="65">
        <v>459.25</v>
      </c>
      <c r="AC108" s="30">
        <f t="shared" si="18"/>
        <v>0.04</v>
      </c>
    </row>
    <row r="109" spans="1:29" x14ac:dyDescent="0.35">
      <c r="A109" s="7" t="s">
        <v>305</v>
      </c>
      <c r="B109" s="7" t="s">
        <v>304</v>
      </c>
      <c r="C109" s="7"/>
      <c r="D109" s="16" t="s">
        <v>303</v>
      </c>
      <c r="E109" s="16" t="s">
        <v>106</v>
      </c>
      <c r="F109" s="7" t="s">
        <v>110</v>
      </c>
      <c r="G109" s="10" t="str">
        <f t="shared" si="9"/>
        <v>02210306002CJS98001</v>
      </c>
      <c r="H109" s="12" t="s">
        <v>88</v>
      </c>
      <c r="I109" s="11">
        <v>306002</v>
      </c>
      <c r="J109" s="11" t="s">
        <v>89</v>
      </c>
      <c r="K109" s="11"/>
      <c r="L109" s="11"/>
      <c r="M109" s="26">
        <v>10530</v>
      </c>
      <c r="N109" s="34">
        <v>1</v>
      </c>
      <c r="O109" s="30">
        <f t="shared" si="10"/>
        <v>7.1942446043165471E-3</v>
      </c>
      <c r="P109" s="50">
        <v>238.89</v>
      </c>
      <c r="Q109" s="30">
        <v>4.1399999999999997</v>
      </c>
      <c r="R109" s="30">
        <v>1.08</v>
      </c>
      <c r="S109" s="58">
        <v>917.25</v>
      </c>
      <c r="T109" s="30">
        <v>9.34</v>
      </c>
      <c r="U109" s="30">
        <v>19.55</v>
      </c>
      <c r="V109" s="30">
        <v>3.28</v>
      </c>
      <c r="W109" s="30">
        <v>1.93</v>
      </c>
      <c r="X109" s="65">
        <f t="shared" si="11"/>
        <v>1999.31</v>
      </c>
      <c r="Y109" s="65">
        <f t="shared" si="12"/>
        <v>0.1</v>
      </c>
      <c r="Z109" s="65">
        <f t="shared" si="13"/>
        <v>1.76</v>
      </c>
      <c r="AA109" s="65">
        <f t="shared" si="15"/>
        <v>0.82</v>
      </c>
      <c r="AB109" s="65">
        <v>459.25</v>
      </c>
      <c r="AC109" s="30">
        <f t="shared" si="18"/>
        <v>0.04</v>
      </c>
    </row>
    <row r="110" spans="1:29" x14ac:dyDescent="0.35">
      <c r="A110" s="7" t="s">
        <v>302</v>
      </c>
      <c r="B110" s="7" t="s">
        <v>301</v>
      </c>
      <c r="C110" s="7"/>
      <c r="D110" s="16" t="s">
        <v>300</v>
      </c>
      <c r="E110" s="16" t="s">
        <v>254</v>
      </c>
      <c r="F110" s="7" t="s">
        <v>110</v>
      </c>
      <c r="G110" s="10" t="str">
        <f t="shared" si="9"/>
        <v>01000305004</v>
      </c>
      <c r="H110" s="12" t="s">
        <v>3</v>
      </c>
      <c r="I110" s="11">
        <v>305004</v>
      </c>
      <c r="J110" s="11"/>
      <c r="K110" s="11"/>
      <c r="L110" s="11"/>
      <c r="M110" s="26">
        <v>10410</v>
      </c>
      <c r="N110" s="34">
        <v>0.05</v>
      </c>
      <c r="O110" s="30">
        <f t="shared" si="10"/>
        <v>3.5971223021582735E-4</v>
      </c>
      <c r="P110" s="50">
        <v>11.94</v>
      </c>
      <c r="Q110" s="30">
        <v>0.21</v>
      </c>
      <c r="R110" s="30">
        <v>0.05</v>
      </c>
      <c r="S110" s="58">
        <v>45.86</v>
      </c>
      <c r="T110" s="30">
        <v>0.47</v>
      </c>
      <c r="U110" s="30">
        <v>0.98</v>
      </c>
      <c r="V110" s="30">
        <v>0.16</v>
      </c>
      <c r="W110" s="30">
        <v>0.1</v>
      </c>
      <c r="X110" s="65">
        <f t="shared" si="11"/>
        <v>99.97</v>
      </c>
      <c r="Y110" s="65">
        <f t="shared" si="12"/>
        <v>0.01</v>
      </c>
      <c r="Z110" s="65">
        <f t="shared" si="13"/>
        <v>0.09</v>
      </c>
      <c r="AA110" s="65">
        <f t="shared" si="15"/>
        <v>0.04</v>
      </c>
      <c r="AB110" s="65">
        <f t="shared" si="16"/>
        <v>22.96</v>
      </c>
      <c r="AC110" s="30">
        <f t="shared" si="18"/>
        <v>0</v>
      </c>
    </row>
    <row r="111" spans="1:29" x14ac:dyDescent="0.35">
      <c r="A111" s="7" t="s">
        <v>302</v>
      </c>
      <c r="B111" s="7" t="s">
        <v>301</v>
      </c>
      <c r="C111" s="7"/>
      <c r="D111" s="16" t="s">
        <v>300</v>
      </c>
      <c r="E111" s="13" t="s">
        <v>254</v>
      </c>
      <c r="F111" s="7" t="s">
        <v>110</v>
      </c>
      <c r="G111" s="10" t="str">
        <f t="shared" si="9"/>
        <v>01000305004</v>
      </c>
      <c r="H111" s="12" t="s">
        <v>3</v>
      </c>
      <c r="I111" s="12">
        <v>305004</v>
      </c>
      <c r="J111" s="11"/>
      <c r="K111" s="11"/>
      <c r="L111" s="11"/>
      <c r="M111" s="26">
        <v>10410</v>
      </c>
      <c r="N111" s="34">
        <v>0.95000000000000007</v>
      </c>
      <c r="O111" s="30">
        <f t="shared" si="10"/>
        <v>6.83453237410072E-3</v>
      </c>
      <c r="P111" s="50">
        <v>226.94</v>
      </c>
      <c r="Q111" s="30">
        <v>3.93</v>
      </c>
      <c r="R111" s="30">
        <v>1.03</v>
      </c>
      <c r="S111" s="58">
        <v>871.39</v>
      </c>
      <c r="T111" s="30">
        <v>8.8699999999999992</v>
      </c>
      <c r="U111" s="30">
        <v>18.57</v>
      </c>
      <c r="V111" s="30">
        <v>3.12</v>
      </c>
      <c r="W111" s="30">
        <v>1.83</v>
      </c>
      <c r="X111" s="65">
        <f t="shared" si="11"/>
        <v>1899.35</v>
      </c>
      <c r="Y111" s="65">
        <f t="shared" si="12"/>
        <v>0.1</v>
      </c>
      <c r="Z111" s="65">
        <f t="shared" si="13"/>
        <v>1.68</v>
      </c>
      <c r="AA111" s="65">
        <f t="shared" si="15"/>
        <v>0.78</v>
      </c>
      <c r="AB111" s="65">
        <f t="shared" si="16"/>
        <v>436.28</v>
      </c>
      <c r="AC111" s="30">
        <f t="shared" si="18"/>
        <v>0.03</v>
      </c>
    </row>
    <row r="112" spans="1:29" x14ac:dyDescent="0.35">
      <c r="A112" s="7" t="s">
        <v>299</v>
      </c>
      <c r="B112" s="7" t="s">
        <v>298</v>
      </c>
      <c r="C112" s="7"/>
      <c r="D112" s="16" t="s">
        <v>297</v>
      </c>
      <c r="E112" s="13" t="s">
        <v>106</v>
      </c>
      <c r="F112" s="7" t="s">
        <v>103</v>
      </c>
      <c r="G112" s="10" t="str">
        <f t="shared" si="9"/>
        <v>01000303007</v>
      </c>
      <c r="H112" s="12" t="s">
        <v>3</v>
      </c>
      <c r="I112" s="11">
        <v>303007</v>
      </c>
      <c r="J112" s="11"/>
      <c r="K112" s="11"/>
      <c r="L112" s="11"/>
      <c r="M112" s="26">
        <v>10540</v>
      </c>
      <c r="N112" s="34">
        <v>1</v>
      </c>
      <c r="O112" s="30">
        <f t="shared" si="10"/>
        <v>7.1942446043165471E-3</v>
      </c>
      <c r="P112" s="50">
        <v>238.89</v>
      </c>
      <c r="Q112" s="30">
        <v>4.1399999999999997</v>
      </c>
      <c r="R112" s="30">
        <v>1.08</v>
      </c>
      <c r="S112" s="58">
        <v>917.25</v>
      </c>
      <c r="T112" s="30">
        <v>9.34</v>
      </c>
      <c r="U112" s="30">
        <v>19.55</v>
      </c>
      <c r="V112" s="30">
        <v>3.28</v>
      </c>
      <c r="W112" s="30">
        <v>1.93</v>
      </c>
      <c r="X112" s="65">
        <f t="shared" si="11"/>
        <v>1999.31</v>
      </c>
      <c r="Y112" s="65">
        <f t="shared" si="12"/>
        <v>0.1</v>
      </c>
      <c r="Z112" s="65">
        <f t="shared" si="13"/>
        <v>1.76</v>
      </c>
      <c r="AA112" s="65">
        <f t="shared" si="15"/>
        <v>0.82</v>
      </c>
      <c r="AB112" s="65">
        <f t="shared" si="16"/>
        <v>459.24</v>
      </c>
      <c r="AC112" s="30">
        <f t="shared" si="18"/>
        <v>0.04</v>
      </c>
    </row>
    <row r="113" spans="1:29" x14ac:dyDescent="0.35">
      <c r="A113" s="7" t="s">
        <v>296</v>
      </c>
      <c r="B113" s="7" t="s">
        <v>295</v>
      </c>
      <c r="C113" s="7"/>
      <c r="D113" s="16" t="s">
        <v>294</v>
      </c>
      <c r="E113" s="13" t="s">
        <v>130</v>
      </c>
      <c r="F113" s="7" t="s">
        <v>110</v>
      </c>
      <c r="G113" s="10" t="str">
        <f t="shared" si="9"/>
        <v>09300390004CJS99001</v>
      </c>
      <c r="H113" s="12" t="s">
        <v>83</v>
      </c>
      <c r="I113" s="11">
        <v>390004</v>
      </c>
      <c r="J113" s="11" t="s">
        <v>84</v>
      </c>
      <c r="K113" s="11" t="s">
        <v>81</v>
      </c>
      <c r="L113" s="11"/>
      <c r="M113" s="26">
        <v>10330</v>
      </c>
      <c r="N113" s="34">
        <v>0.1</v>
      </c>
      <c r="O113" s="30">
        <f t="shared" si="10"/>
        <v>7.1942446043165469E-4</v>
      </c>
      <c r="P113" s="50">
        <v>23.89</v>
      </c>
      <c r="Q113" s="30">
        <v>0.41</v>
      </c>
      <c r="R113" s="30">
        <v>0.11</v>
      </c>
      <c r="S113" s="58">
        <v>91.72</v>
      </c>
      <c r="T113" s="30">
        <v>0.93</v>
      </c>
      <c r="U113" s="30">
        <v>1.95</v>
      </c>
      <c r="V113" s="30">
        <v>0.33</v>
      </c>
      <c r="W113" s="30">
        <v>0.19</v>
      </c>
      <c r="X113" s="65">
        <f t="shared" si="11"/>
        <v>199.93</v>
      </c>
      <c r="Y113" s="65">
        <f t="shared" si="12"/>
        <v>0.01</v>
      </c>
      <c r="Z113" s="65">
        <f t="shared" si="13"/>
        <v>0.18</v>
      </c>
      <c r="AA113" s="65">
        <f t="shared" si="15"/>
        <v>0.08</v>
      </c>
      <c r="AB113" s="65">
        <f t="shared" si="16"/>
        <v>45.92</v>
      </c>
      <c r="AC113" s="30">
        <f t="shared" si="18"/>
        <v>0</v>
      </c>
    </row>
    <row r="114" spans="1:29" x14ac:dyDescent="0.35">
      <c r="A114" s="7" t="s">
        <v>296</v>
      </c>
      <c r="B114" s="7" t="s">
        <v>295</v>
      </c>
      <c r="C114" s="7"/>
      <c r="D114" s="16" t="s">
        <v>294</v>
      </c>
      <c r="E114" s="16" t="s">
        <v>130</v>
      </c>
      <c r="F114" s="7" t="s">
        <v>110</v>
      </c>
      <c r="G114" s="10" t="str">
        <f t="shared" si="9"/>
        <v>10000390004CJS5601701</v>
      </c>
      <c r="H114" s="12" t="s">
        <v>79</v>
      </c>
      <c r="I114" s="11">
        <v>390004</v>
      </c>
      <c r="J114" s="11" t="s">
        <v>82</v>
      </c>
      <c r="K114" s="11" t="s">
        <v>81</v>
      </c>
      <c r="L114" s="11"/>
      <c r="M114" s="26">
        <v>10330</v>
      </c>
      <c r="N114" s="34">
        <v>0.9</v>
      </c>
      <c r="O114" s="30">
        <f t="shared" si="10"/>
        <v>6.4748201438848919E-3</v>
      </c>
      <c r="P114" s="50">
        <v>215</v>
      </c>
      <c r="Q114" s="30">
        <v>3.72</v>
      </c>
      <c r="R114" s="30">
        <v>0.97</v>
      </c>
      <c r="S114" s="58">
        <v>825.52</v>
      </c>
      <c r="T114" s="30">
        <v>8.41</v>
      </c>
      <c r="U114" s="30">
        <v>17.59</v>
      </c>
      <c r="V114" s="30">
        <v>2.95</v>
      </c>
      <c r="W114" s="30">
        <v>1.73</v>
      </c>
      <c r="X114" s="65">
        <f t="shared" si="11"/>
        <v>1799.38</v>
      </c>
      <c r="Y114" s="65">
        <f t="shared" si="12"/>
        <v>0.09</v>
      </c>
      <c r="Z114" s="65">
        <f t="shared" si="13"/>
        <v>1.59</v>
      </c>
      <c r="AA114" s="65">
        <f t="shared" si="15"/>
        <v>0.74</v>
      </c>
      <c r="AB114" s="65">
        <f t="shared" si="16"/>
        <v>413.32</v>
      </c>
      <c r="AC114" s="30">
        <f t="shared" si="18"/>
        <v>0.03</v>
      </c>
    </row>
    <row r="115" spans="1:29" x14ac:dyDescent="0.35">
      <c r="A115" s="7" t="s">
        <v>293</v>
      </c>
      <c r="B115" s="7" t="s">
        <v>292</v>
      </c>
      <c r="C115" s="7"/>
      <c r="D115" s="16" t="s">
        <v>291</v>
      </c>
      <c r="E115" s="13" t="s">
        <v>111</v>
      </c>
      <c r="F115" s="7" t="s">
        <v>110</v>
      </c>
      <c r="G115" s="10" t="str">
        <f t="shared" si="9"/>
        <v>0100030300370021</v>
      </c>
      <c r="H115" s="12" t="s">
        <v>3</v>
      </c>
      <c r="I115" s="11">
        <v>303003</v>
      </c>
      <c r="J115" s="11"/>
      <c r="K115" s="11"/>
      <c r="L115" s="11">
        <v>70021</v>
      </c>
      <c r="M115" s="26">
        <v>10710</v>
      </c>
      <c r="N115" s="34">
        <v>1</v>
      </c>
      <c r="O115" s="30">
        <f t="shared" si="10"/>
        <v>7.1942446043165471E-3</v>
      </c>
      <c r="P115" s="50">
        <v>238.89</v>
      </c>
      <c r="Q115" s="30">
        <v>4.1399999999999997</v>
      </c>
      <c r="R115" s="30">
        <v>1.08</v>
      </c>
      <c r="S115" s="58">
        <v>917.25</v>
      </c>
      <c r="T115" s="30">
        <v>9.34</v>
      </c>
      <c r="U115" s="30">
        <v>19.55</v>
      </c>
      <c r="V115" s="30">
        <v>3.28</v>
      </c>
      <c r="W115" s="30">
        <v>1.93</v>
      </c>
      <c r="X115" s="65">
        <f t="shared" si="11"/>
        <v>1999.31</v>
      </c>
      <c r="Y115" s="65">
        <f t="shared" si="12"/>
        <v>0.1</v>
      </c>
      <c r="Z115" s="65">
        <f t="shared" si="13"/>
        <v>1.76</v>
      </c>
      <c r="AA115" s="65">
        <f t="shared" si="15"/>
        <v>0.82</v>
      </c>
      <c r="AB115" s="65">
        <f t="shared" si="16"/>
        <v>459.24</v>
      </c>
      <c r="AC115" s="30">
        <f t="shared" si="18"/>
        <v>0.04</v>
      </c>
    </row>
    <row r="116" spans="1:29" x14ac:dyDescent="0.35">
      <c r="A116" s="7" t="s">
        <v>290</v>
      </c>
      <c r="B116" s="7" t="s">
        <v>287</v>
      </c>
      <c r="C116" s="7"/>
      <c r="D116" s="16" t="s">
        <v>289</v>
      </c>
      <c r="E116" s="13" t="s">
        <v>130</v>
      </c>
      <c r="F116" s="7" t="s">
        <v>110</v>
      </c>
      <c r="G116" s="10" t="str">
        <f t="shared" si="9"/>
        <v>01000390004CJS70058</v>
      </c>
      <c r="H116" s="12" t="s">
        <v>3</v>
      </c>
      <c r="I116" s="11">
        <v>390004</v>
      </c>
      <c r="J116" s="11" t="s">
        <v>90</v>
      </c>
      <c r="K116" s="11" t="s">
        <v>81</v>
      </c>
      <c r="L116" s="11"/>
      <c r="M116" s="26">
        <v>10310</v>
      </c>
      <c r="N116" s="34">
        <v>0.25</v>
      </c>
      <c r="O116" s="30">
        <f t="shared" si="10"/>
        <v>1.7985611510791368E-3</v>
      </c>
      <c r="P116" s="50">
        <v>59.72</v>
      </c>
      <c r="Q116" s="30">
        <v>1.03</v>
      </c>
      <c r="R116" s="30">
        <v>0.27</v>
      </c>
      <c r="S116" s="58">
        <v>229.31</v>
      </c>
      <c r="T116" s="30">
        <v>2.34</v>
      </c>
      <c r="U116" s="30">
        <v>4.8899999999999997</v>
      </c>
      <c r="V116" s="30">
        <v>0.82</v>
      </c>
      <c r="W116" s="30">
        <v>0.48</v>
      </c>
      <c r="X116" s="65">
        <f t="shared" si="11"/>
        <v>499.83</v>
      </c>
      <c r="Y116" s="65">
        <f t="shared" si="12"/>
        <v>0.03</v>
      </c>
      <c r="Z116" s="65">
        <f t="shared" si="13"/>
        <v>0.44</v>
      </c>
      <c r="AA116" s="65">
        <f t="shared" si="15"/>
        <v>0.2</v>
      </c>
      <c r="AB116" s="65">
        <f t="shared" si="16"/>
        <v>114.81</v>
      </c>
      <c r="AC116" s="30">
        <f t="shared" si="18"/>
        <v>0.01</v>
      </c>
    </row>
    <row r="117" spans="1:29" x14ac:dyDescent="0.35">
      <c r="A117" s="7" t="s">
        <v>290</v>
      </c>
      <c r="B117" s="7" t="s">
        <v>287</v>
      </c>
      <c r="C117" s="7"/>
      <c r="D117" s="16" t="s">
        <v>289</v>
      </c>
      <c r="E117" s="16" t="s">
        <v>130</v>
      </c>
      <c r="F117" s="7" t="s">
        <v>110</v>
      </c>
      <c r="G117" s="10" t="str">
        <f t="shared" si="9"/>
        <v>10000390004CJS5601701</v>
      </c>
      <c r="H117" s="12" t="s">
        <v>79</v>
      </c>
      <c r="I117" s="11">
        <v>390004</v>
      </c>
      <c r="J117" s="11" t="s">
        <v>82</v>
      </c>
      <c r="K117" s="11" t="s">
        <v>81</v>
      </c>
      <c r="L117" s="11"/>
      <c r="M117" s="26">
        <v>10310</v>
      </c>
      <c r="N117" s="34">
        <v>0.5</v>
      </c>
      <c r="O117" s="30">
        <f t="shared" si="10"/>
        <v>3.5971223021582736E-3</v>
      </c>
      <c r="P117" s="50">
        <v>119.44</v>
      </c>
      <c r="Q117" s="30">
        <v>2.0699999999999998</v>
      </c>
      <c r="R117" s="30">
        <v>0.54</v>
      </c>
      <c r="S117" s="58">
        <v>458.62</v>
      </c>
      <c r="T117" s="30">
        <v>4.67</v>
      </c>
      <c r="U117" s="30">
        <v>9.77</v>
      </c>
      <c r="V117" s="30">
        <v>1.64</v>
      </c>
      <c r="W117" s="30">
        <v>0.96</v>
      </c>
      <c r="X117" s="65">
        <f t="shared" si="11"/>
        <v>999.66</v>
      </c>
      <c r="Y117" s="65">
        <f t="shared" si="12"/>
        <v>0.05</v>
      </c>
      <c r="Z117" s="65">
        <f t="shared" si="13"/>
        <v>0.88</v>
      </c>
      <c r="AA117" s="65">
        <f t="shared" si="15"/>
        <v>0.41</v>
      </c>
      <c r="AB117" s="65">
        <f t="shared" si="16"/>
        <v>229.62</v>
      </c>
      <c r="AC117" s="30">
        <f t="shared" si="18"/>
        <v>0.02</v>
      </c>
    </row>
    <row r="118" spans="1:29" x14ac:dyDescent="0.35">
      <c r="A118" s="7" t="s">
        <v>290</v>
      </c>
      <c r="B118" s="7" t="s">
        <v>287</v>
      </c>
      <c r="C118" s="7"/>
      <c r="D118" s="16" t="s">
        <v>289</v>
      </c>
      <c r="E118" s="13" t="s">
        <v>130</v>
      </c>
      <c r="F118" s="7" t="s">
        <v>110</v>
      </c>
      <c r="G118" s="10" t="str">
        <f t="shared" si="9"/>
        <v>09300390004CJS99001</v>
      </c>
      <c r="H118" s="12" t="s">
        <v>83</v>
      </c>
      <c r="I118" s="11">
        <v>390004</v>
      </c>
      <c r="J118" s="11" t="s">
        <v>84</v>
      </c>
      <c r="K118" s="11" t="s">
        <v>81</v>
      </c>
      <c r="L118" s="11"/>
      <c r="M118" s="26">
        <v>10310</v>
      </c>
      <c r="N118" s="34">
        <v>0.1</v>
      </c>
      <c r="O118" s="30">
        <f t="shared" si="10"/>
        <v>7.1942446043165469E-4</v>
      </c>
      <c r="P118" s="50">
        <v>23.89</v>
      </c>
      <c r="Q118" s="30">
        <v>0.41</v>
      </c>
      <c r="R118" s="30">
        <v>0.11</v>
      </c>
      <c r="S118" s="58">
        <v>91.72</v>
      </c>
      <c r="T118" s="30">
        <v>0.93</v>
      </c>
      <c r="U118" s="30">
        <v>1.95</v>
      </c>
      <c r="V118" s="30">
        <v>0.33</v>
      </c>
      <c r="W118" s="30">
        <v>0.19</v>
      </c>
      <c r="X118" s="65">
        <f t="shared" si="11"/>
        <v>199.93</v>
      </c>
      <c r="Y118" s="65">
        <f t="shared" si="12"/>
        <v>0.01</v>
      </c>
      <c r="Z118" s="65">
        <f t="shared" si="13"/>
        <v>0.18</v>
      </c>
      <c r="AA118" s="65">
        <f t="shared" si="15"/>
        <v>0.08</v>
      </c>
      <c r="AB118" s="65">
        <f t="shared" si="16"/>
        <v>45.92</v>
      </c>
      <c r="AC118" s="30">
        <f t="shared" si="18"/>
        <v>0</v>
      </c>
    </row>
    <row r="119" spans="1:29" x14ac:dyDescent="0.35">
      <c r="A119" s="7" t="s">
        <v>290</v>
      </c>
      <c r="B119" s="7" t="s">
        <v>287</v>
      </c>
      <c r="C119" s="7"/>
      <c r="D119" s="16" t="s">
        <v>289</v>
      </c>
      <c r="E119" s="13" t="s">
        <v>130</v>
      </c>
      <c r="F119" s="7" t="s">
        <v>110</v>
      </c>
      <c r="G119" s="10" t="str">
        <f t="shared" si="9"/>
        <v>01000390004CJS47903</v>
      </c>
      <c r="H119" s="12" t="s">
        <v>3</v>
      </c>
      <c r="I119" s="11">
        <v>390004</v>
      </c>
      <c r="J119" s="11" t="s">
        <v>93</v>
      </c>
      <c r="K119" s="11"/>
      <c r="L119" s="11"/>
      <c r="M119" s="26">
        <v>10310</v>
      </c>
      <c r="N119" s="34">
        <v>0.15</v>
      </c>
      <c r="O119" s="30">
        <f t="shared" si="10"/>
        <v>1.079136690647482E-3</v>
      </c>
      <c r="P119" s="50">
        <v>35.83</v>
      </c>
      <c r="Q119" s="30">
        <v>0.62</v>
      </c>
      <c r="R119" s="30">
        <v>0.16</v>
      </c>
      <c r="S119" s="58">
        <v>137.59</v>
      </c>
      <c r="T119" s="30">
        <v>1.4</v>
      </c>
      <c r="U119" s="30">
        <v>2.93</v>
      </c>
      <c r="V119" s="30">
        <v>0.49</v>
      </c>
      <c r="W119" s="30">
        <v>0.28999999999999998</v>
      </c>
      <c r="X119" s="65">
        <f t="shared" si="11"/>
        <v>299.89999999999998</v>
      </c>
      <c r="Y119" s="65">
        <f t="shared" si="12"/>
        <v>0.02</v>
      </c>
      <c r="Z119" s="65">
        <f t="shared" si="13"/>
        <v>0.26</v>
      </c>
      <c r="AA119" s="65">
        <f t="shared" si="15"/>
        <v>0.12</v>
      </c>
      <c r="AB119" s="65">
        <f t="shared" si="16"/>
        <v>68.89</v>
      </c>
      <c r="AC119" s="30">
        <f t="shared" si="18"/>
        <v>0.01</v>
      </c>
    </row>
    <row r="120" spans="1:29" x14ac:dyDescent="0.35">
      <c r="A120" s="7" t="s">
        <v>288</v>
      </c>
      <c r="B120" s="7" t="s">
        <v>287</v>
      </c>
      <c r="C120" s="7"/>
      <c r="D120" s="16" t="s">
        <v>286</v>
      </c>
      <c r="E120" s="13" t="s">
        <v>130</v>
      </c>
      <c r="F120" s="7" t="s">
        <v>110</v>
      </c>
      <c r="G120" s="10" t="str">
        <f t="shared" si="9"/>
        <v>09300390004CJS99001</v>
      </c>
      <c r="H120" s="12" t="s">
        <v>83</v>
      </c>
      <c r="I120" s="11">
        <v>390004</v>
      </c>
      <c r="J120" s="11" t="s">
        <v>84</v>
      </c>
      <c r="K120" s="11" t="s">
        <v>81</v>
      </c>
      <c r="L120" s="11"/>
      <c r="M120" s="26">
        <v>10330</v>
      </c>
      <c r="N120" s="34">
        <v>0.05</v>
      </c>
      <c r="O120" s="30">
        <f t="shared" si="10"/>
        <v>3.5971223021582735E-4</v>
      </c>
      <c r="P120" s="50">
        <v>11.94</v>
      </c>
      <c r="Q120" s="30">
        <v>0.21</v>
      </c>
      <c r="R120" s="30">
        <v>0.05</v>
      </c>
      <c r="S120" s="58">
        <v>45.86</v>
      </c>
      <c r="T120" s="30">
        <v>0.47</v>
      </c>
      <c r="U120" s="30">
        <v>0.98</v>
      </c>
      <c r="V120" s="30">
        <v>0.16</v>
      </c>
      <c r="W120" s="30">
        <v>0.1</v>
      </c>
      <c r="X120" s="65">
        <f t="shared" si="11"/>
        <v>99.97</v>
      </c>
      <c r="Y120" s="65">
        <f t="shared" si="12"/>
        <v>0.01</v>
      </c>
      <c r="Z120" s="65">
        <f t="shared" si="13"/>
        <v>0.09</v>
      </c>
      <c r="AA120" s="65">
        <f t="shared" si="15"/>
        <v>0.04</v>
      </c>
      <c r="AB120" s="65">
        <f t="shared" si="16"/>
        <v>22.96</v>
      </c>
      <c r="AC120" s="30">
        <f t="shared" si="18"/>
        <v>0</v>
      </c>
    </row>
    <row r="121" spans="1:29" x14ac:dyDescent="0.35">
      <c r="A121" s="7" t="s">
        <v>288</v>
      </c>
      <c r="B121" s="7" t="s">
        <v>287</v>
      </c>
      <c r="C121" s="7"/>
      <c r="D121" s="16" t="s">
        <v>286</v>
      </c>
      <c r="E121" s="16" t="s">
        <v>130</v>
      </c>
      <c r="F121" s="7" t="s">
        <v>110</v>
      </c>
      <c r="G121" s="10" t="str">
        <f t="shared" si="9"/>
        <v>10000390004CJS5601701</v>
      </c>
      <c r="H121" s="12" t="s">
        <v>79</v>
      </c>
      <c r="I121" s="11">
        <v>390004</v>
      </c>
      <c r="J121" s="11" t="s">
        <v>82</v>
      </c>
      <c r="K121" s="11" t="s">
        <v>81</v>
      </c>
      <c r="L121" s="11"/>
      <c r="M121" s="26">
        <v>10330</v>
      </c>
      <c r="N121" s="34">
        <v>0.85</v>
      </c>
      <c r="O121" s="30">
        <f t="shared" si="10"/>
        <v>6.1151079136690647E-3</v>
      </c>
      <c r="P121" s="50">
        <v>203.06</v>
      </c>
      <c r="Q121" s="30">
        <v>3.52</v>
      </c>
      <c r="R121" s="30">
        <v>0.92</v>
      </c>
      <c r="S121" s="58">
        <v>779.66</v>
      </c>
      <c r="T121" s="30">
        <v>7.94</v>
      </c>
      <c r="U121" s="30">
        <v>16.62</v>
      </c>
      <c r="V121" s="30">
        <v>2.79</v>
      </c>
      <c r="W121" s="30">
        <v>1.64</v>
      </c>
      <c r="X121" s="65">
        <f t="shared" si="11"/>
        <v>1699.42</v>
      </c>
      <c r="Y121" s="65">
        <f t="shared" si="12"/>
        <v>0.09</v>
      </c>
      <c r="Z121" s="65">
        <f t="shared" si="13"/>
        <v>1.5</v>
      </c>
      <c r="AA121" s="65">
        <f t="shared" si="15"/>
        <v>0.7</v>
      </c>
      <c r="AB121" s="65">
        <f t="shared" si="16"/>
        <v>390.36</v>
      </c>
      <c r="AC121" s="30">
        <f t="shared" si="18"/>
        <v>0.03</v>
      </c>
    </row>
    <row r="122" spans="1:29" x14ac:dyDescent="0.35">
      <c r="A122" s="7" t="s">
        <v>288</v>
      </c>
      <c r="B122" s="7" t="s">
        <v>287</v>
      </c>
      <c r="C122" s="7"/>
      <c r="D122" s="16" t="s">
        <v>286</v>
      </c>
      <c r="E122" s="16" t="s">
        <v>130</v>
      </c>
      <c r="F122" s="7" t="s">
        <v>110</v>
      </c>
      <c r="G122" s="10" t="str">
        <f t="shared" si="9"/>
        <v>10000390004CJS5651702</v>
      </c>
      <c r="H122" s="12" t="s">
        <v>79</v>
      </c>
      <c r="I122" s="11">
        <v>390004</v>
      </c>
      <c r="J122" s="11" t="s">
        <v>80</v>
      </c>
      <c r="K122" s="11"/>
      <c r="L122" s="11"/>
      <c r="M122" s="26">
        <v>10330</v>
      </c>
      <c r="N122" s="34">
        <v>0.1</v>
      </c>
      <c r="O122" s="30">
        <f t="shared" si="10"/>
        <v>7.1942446043165469E-4</v>
      </c>
      <c r="P122" s="50">
        <v>23.89</v>
      </c>
      <c r="Q122" s="30">
        <v>0.41</v>
      </c>
      <c r="R122" s="30">
        <v>0.11</v>
      </c>
      <c r="S122" s="58">
        <v>91.72</v>
      </c>
      <c r="T122" s="30">
        <v>0.93</v>
      </c>
      <c r="U122" s="30">
        <v>1.95</v>
      </c>
      <c r="V122" s="30">
        <v>0.33</v>
      </c>
      <c r="W122" s="30">
        <v>0.19</v>
      </c>
      <c r="X122" s="65">
        <f t="shared" si="11"/>
        <v>199.93</v>
      </c>
      <c r="Y122" s="65">
        <f t="shared" si="12"/>
        <v>0.01</v>
      </c>
      <c r="Z122" s="65">
        <f t="shared" si="13"/>
        <v>0.18</v>
      </c>
      <c r="AA122" s="65">
        <f t="shared" si="15"/>
        <v>0.08</v>
      </c>
      <c r="AB122" s="65">
        <f t="shared" si="16"/>
        <v>45.92</v>
      </c>
      <c r="AC122" s="30">
        <f t="shared" si="18"/>
        <v>0</v>
      </c>
    </row>
    <row r="123" spans="1:29" x14ac:dyDescent="0.35">
      <c r="A123" s="7" t="s">
        <v>285</v>
      </c>
      <c r="B123" s="7" t="s">
        <v>282</v>
      </c>
      <c r="C123" s="7"/>
      <c r="D123" s="16" t="s">
        <v>284</v>
      </c>
      <c r="E123" s="13" t="s">
        <v>111</v>
      </c>
      <c r="F123" s="7" t="s">
        <v>103</v>
      </c>
      <c r="G123" s="10" t="str">
        <f t="shared" si="9"/>
        <v>0100030300370022</v>
      </c>
      <c r="H123" s="12" t="s">
        <v>3</v>
      </c>
      <c r="I123" s="11">
        <v>303003</v>
      </c>
      <c r="J123" s="12"/>
      <c r="K123" s="12"/>
      <c r="L123" s="12">
        <v>70022</v>
      </c>
      <c r="M123" s="56">
        <v>10720</v>
      </c>
      <c r="N123" s="34">
        <v>1</v>
      </c>
      <c r="O123" s="30">
        <f t="shared" si="10"/>
        <v>7.1942446043165471E-3</v>
      </c>
      <c r="P123" s="50">
        <v>238.89</v>
      </c>
      <c r="Q123" s="30">
        <v>4.1399999999999997</v>
      </c>
      <c r="R123" s="30">
        <v>1.08</v>
      </c>
      <c r="S123" s="58">
        <v>917.25</v>
      </c>
      <c r="T123" s="30">
        <v>9.34</v>
      </c>
      <c r="U123" s="30">
        <v>19.55</v>
      </c>
      <c r="V123" s="30">
        <v>3.28</v>
      </c>
      <c r="W123" s="30">
        <v>1.93</v>
      </c>
      <c r="X123" s="65">
        <f t="shared" si="11"/>
        <v>1999.31</v>
      </c>
      <c r="Y123" s="65">
        <f t="shared" si="12"/>
        <v>0.1</v>
      </c>
      <c r="Z123" s="65">
        <f t="shared" si="13"/>
        <v>1.76</v>
      </c>
      <c r="AA123" s="65">
        <f t="shared" si="15"/>
        <v>0.82</v>
      </c>
      <c r="AB123" s="65">
        <f t="shared" si="16"/>
        <v>459.24</v>
      </c>
      <c r="AC123" s="30">
        <f t="shared" si="18"/>
        <v>0.04</v>
      </c>
    </row>
    <row r="124" spans="1:29" x14ac:dyDescent="0.35">
      <c r="A124" s="7" t="s">
        <v>283</v>
      </c>
      <c r="B124" s="7" t="s">
        <v>282</v>
      </c>
      <c r="C124" s="7"/>
      <c r="D124" s="16" t="s">
        <v>281</v>
      </c>
      <c r="E124" s="16" t="s">
        <v>147</v>
      </c>
      <c r="F124" s="7" t="s">
        <v>110</v>
      </c>
      <c r="G124" s="10" t="str">
        <f t="shared" si="9"/>
        <v>0214056003570086</v>
      </c>
      <c r="H124" s="12" t="s">
        <v>78</v>
      </c>
      <c r="I124" s="11">
        <v>560035</v>
      </c>
      <c r="J124" s="11"/>
      <c r="K124" s="11"/>
      <c r="L124" s="11">
        <v>70086</v>
      </c>
      <c r="M124" s="26">
        <v>10630</v>
      </c>
      <c r="N124" s="34">
        <v>1</v>
      </c>
      <c r="O124" s="30">
        <f t="shared" si="10"/>
        <v>7.1942446043165471E-3</v>
      </c>
      <c r="P124" s="50">
        <v>238.89</v>
      </c>
      <c r="Q124" s="30">
        <v>4.1399999999999997</v>
      </c>
      <c r="R124" s="30">
        <v>1.08</v>
      </c>
      <c r="S124" s="58">
        <v>917.25</v>
      </c>
      <c r="T124" s="30">
        <v>9.34</v>
      </c>
      <c r="U124" s="30">
        <v>19.55</v>
      </c>
      <c r="V124" s="30">
        <v>3.28</v>
      </c>
      <c r="W124" s="30">
        <v>1.93</v>
      </c>
      <c r="X124" s="65">
        <f t="shared" si="11"/>
        <v>1999.31</v>
      </c>
      <c r="Y124" s="65">
        <f t="shared" si="12"/>
        <v>0.1</v>
      </c>
      <c r="Z124" s="65">
        <f t="shared" si="13"/>
        <v>1.76</v>
      </c>
      <c r="AA124" s="65">
        <f t="shared" si="15"/>
        <v>0.82</v>
      </c>
      <c r="AB124" s="65">
        <f t="shared" si="16"/>
        <v>459.24</v>
      </c>
      <c r="AC124" s="30">
        <f t="shared" si="18"/>
        <v>0.04</v>
      </c>
    </row>
    <row r="125" spans="1:29" x14ac:dyDescent="0.35">
      <c r="A125" s="7" t="s">
        <v>280</v>
      </c>
      <c r="B125" s="7" t="s">
        <v>279</v>
      </c>
      <c r="C125" s="7"/>
      <c r="D125" s="16" t="s">
        <v>278</v>
      </c>
      <c r="E125" s="16" t="s">
        <v>147</v>
      </c>
      <c r="F125" s="7" t="s">
        <v>110</v>
      </c>
      <c r="G125" s="10" t="str">
        <f t="shared" si="9"/>
        <v>0214056003570086</v>
      </c>
      <c r="H125" s="12" t="s">
        <v>78</v>
      </c>
      <c r="I125" s="11">
        <v>560035</v>
      </c>
      <c r="J125" s="11"/>
      <c r="K125" s="11"/>
      <c r="L125" s="11">
        <v>70086</v>
      </c>
      <c r="M125" s="26">
        <v>10630</v>
      </c>
      <c r="N125" s="34">
        <v>0.2</v>
      </c>
      <c r="O125" s="30">
        <f t="shared" si="10"/>
        <v>1.4388489208633094E-3</v>
      </c>
      <c r="P125" s="50">
        <v>47.78</v>
      </c>
      <c r="Q125" s="30">
        <v>0.83</v>
      </c>
      <c r="R125" s="30">
        <v>0.22</v>
      </c>
      <c r="S125" s="58">
        <v>183.45</v>
      </c>
      <c r="T125" s="30">
        <v>1.87</v>
      </c>
      <c r="U125" s="30">
        <v>3.91</v>
      </c>
      <c r="V125" s="30">
        <v>0.66</v>
      </c>
      <c r="W125" s="30">
        <v>0.39</v>
      </c>
      <c r="X125" s="65">
        <f t="shared" si="11"/>
        <v>399.86</v>
      </c>
      <c r="Y125" s="65">
        <f t="shared" si="12"/>
        <v>0.02</v>
      </c>
      <c r="Z125" s="65">
        <f t="shared" si="13"/>
        <v>0.35</v>
      </c>
      <c r="AA125" s="65">
        <f t="shared" si="15"/>
        <v>0.16</v>
      </c>
      <c r="AB125" s="65">
        <f t="shared" si="16"/>
        <v>91.85</v>
      </c>
      <c r="AC125" s="30">
        <f t="shared" si="18"/>
        <v>0.01</v>
      </c>
    </row>
    <row r="126" spans="1:29" x14ac:dyDescent="0.35">
      <c r="A126" s="7" t="s">
        <v>280</v>
      </c>
      <c r="B126" s="7" t="s">
        <v>279</v>
      </c>
      <c r="C126" s="7"/>
      <c r="D126" s="16" t="s">
        <v>278</v>
      </c>
      <c r="E126" s="16" t="s">
        <v>147</v>
      </c>
      <c r="F126" s="7" t="s">
        <v>110</v>
      </c>
      <c r="G126" s="10" t="str">
        <f t="shared" si="9"/>
        <v>0214056004670080</v>
      </c>
      <c r="H126" s="12" t="s">
        <v>78</v>
      </c>
      <c r="I126" s="11">
        <v>560046</v>
      </c>
      <c r="J126" s="11"/>
      <c r="K126" s="11"/>
      <c r="L126" s="11">
        <v>70080</v>
      </c>
      <c r="M126" s="26">
        <v>10630</v>
      </c>
      <c r="N126" s="34">
        <v>0.8</v>
      </c>
      <c r="O126" s="30">
        <f t="shared" si="10"/>
        <v>5.7553956834532375E-3</v>
      </c>
      <c r="P126" s="50">
        <v>191.11</v>
      </c>
      <c r="Q126" s="30">
        <v>3.31</v>
      </c>
      <c r="R126" s="30">
        <v>0.86</v>
      </c>
      <c r="S126" s="58">
        <v>733.8</v>
      </c>
      <c r="T126" s="30">
        <v>7.47</v>
      </c>
      <c r="U126" s="30">
        <v>15.64</v>
      </c>
      <c r="V126" s="30">
        <v>2.62</v>
      </c>
      <c r="W126" s="30">
        <v>1.54</v>
      </c>
      <c r="X126" s="65">
        <f t="shared" si="11"/>
        <v>1599.45</v>
      </c>
      <c r="Y126" s="65">
        <f t="shared" si="12"/>
        <v>0.08</v>
      </c>
      <c r="Z126" s="65">
        <f t="shared" si="13"/>
        <v>1.41</v>
      </c>
      <c r="AA126" s="65">
        <f t="shared" si="15"/>
        <v>0.66</v>
      </c>
      <c r="AB126" s="65">
        <f t="shared" si="16"/>
        <v>367.39</v>
      </c>
      <c r="AC126" s="30">
        <f t="shared" si="18"/>
        <v>0.03</v>
      </c>
    </row>
    <row r="127" spans="1:29" x14ac:dyDescent="0.35">
      <c r="A127" s="7" t="s">
        <v>166</v>
      </c>
      <c r="B127" s="7" t="s">
        <v>277</v>
      </c>
      <c r="C127" s="7"/>
      <c r="D127" s="16" t="s">
        <v>276</v>
      </c>
      <c r="E127" s="13" t="s">
        <v>106</v>
      </c>
      <c r="F127" s="7" t="s">
        <v>110</v>
      </c>
      <c r="G127" s="10" t="str">
        <f t="shared" si="9"/>
        <v>01000303007</v>
      </c>
      <c r="H127" s="12" t="s">
        <v>3</v>
      </c>
      <c r="I127" s="11">
        <v>303007</v>
      </c>
      <c r="J127" s="11"/>
      <c r="K127" s="11"/>
      <c r="L127" s="11"/>
      <c r="M127" s="26">
        <v>10540</v>
      </c>
      <c r="N127" s="34">
        <v>1</v>
      </c>
      <c r="O127" s="30">
        <f t="shared" si="10"/>
        <v>7.1942446043165471E-3</v>
      </c>
      <c r="P127" s="50">
        <v>238.89</v>
      </c>
      <c r="Q127" s="30">
        <v>4.1399999999999997</v>
      </c>
      <c r="R127" s="30">
        <v>1.08</v>
      </c>
      <c r="S127" s="58">
        <v>917.25</v>
      </c>
      <c r="T127" s="30">
        <v>9.34</v>
      </c>
      <c r="U127" s="30">
        <v>19.55</v>
      </c>
      <c r="V127" s="30">
        <v>3.28</v>
      </c>
      <c r="W127" s="30">
        <v>1.93</v>
      </c>
      <c r="X127" s="65">
        <f t="shared" si="11"/>
        <v>1999.31</v>
      </c>
      <c r="Y127" s="65">
        <f t="shared" si="12"/>
        <v>0.1</v>
      </c>
      <c r="Z127" s="65">
        <f t="shared" si="13"/>
        <v>1.76</v>
      </c>
      <c r="AA127" s="65">
        <f t="shared" si="15"/>
        <v>0.82</v>
      </c>
      <c r="AB127" s="65">
        <f t="shared" si="16"/>
        <v>459.24</v>
      </c>
      <c r="AC127" s="30">
        <f t="shared" si="18"/>
        <v>0.04</v>
      </c>
    </row>
    <row r="128" spans="1:29" x14ac:dyDescent="0.35">
      <c r="A128" s="7" t="s">
        <v>275</v>
      </c>
      <c r="B128" s="7" t="s">
        <v>274</v>
      </c>
      <c r="C128" s="7"/>
      <c r="D128" s="16" t="s">
        <v>273</v>
      </c>
      <c r="E128" s="16" t="s">
        <v>196</v>
      </c>
      <c r="F128" s="7" t="s">
        <v>103</v>
      </c>
      <c r="G128" s="10" t="str">
        <f t="shared" si="9"/>
        <v>02210306002CJS98001</v>
      </c>
      <c r="H128" s="12" t="s">
        <v>88</v>
      </c>
      <c r="I128" s="11">
        <v>306002</v>
      </c>
      <c r="J128" s="11" t="s">
        <v>89</v>
      </c>
      <c r="K128" s="11"/>
      <c r="L128" s="11"/>
      <c r="M128" s="26">
        <v>10230</v>
      </c>
      <c r="N128" s="34">
        <v>1</v>
      </c>
      <c r="O128" s="30">
        <f t="shared" si="10"/>
        <v>7.1942446043165471E-3</v>
      </c>
      <c r="P128" s="50">
        <v>238.89</v>
      </c>
      <c r="Q128" s="30">
        <v>4.1399999999999997</v>
      </c>
      <c r="R128" s="30">
        <v>1.08</v>
      </c>
      <c r="S128" s="58">
        <v>917.25</v>
      </c>
      <c r="T128" s="30">
        <v>9.34</v>
      </c>
      <c r="U128" s="30">
        <v>19.55</v>
      </c>
      <c r="V128" s="30">
        <v>3.28</v>
      </c>
      <c r="W128" s="30">
        <v>1.93</v>
      </c>
      <c r="X128" s="65">
        <f t="shared" si="11"/>
        <v>1999.31</v>
      </c>
      <c r="Y128" s="65">
        <f t="shared" si="12"/>
        <v>0.1</v>
      </c>
      <c r="Z128" s="65">
        <f t="shared" si="13"/>
        <v>1.76</v>
      </c>
      <c r="AA128" s="65">
        <f t="shared" si="15"/>
        <v>0.82</v>
      </c>
      <c r="AB128" s="65">
        <f t="shared" si="16"/>
        <v>459.24</v>
      </c>
      <c r="AC128" s="30">
        <f t="shared" si="18"/>
        <v>0.04</v>
      </c>
    </row>
    <row r="129" spans="1:29" x14ac:dyDescent="0.35">
      <c r="A129" s="7" t="s">
        <v>272</v>
      </c>
      <c r="B129" s="7" t="s">
        <v>271</v>
      </c>
      <c r="C129" s="7"/>
      <c r="D129" s="16" t="s">
        <v>270</v>
      </c>
      <c r="E129" s="13" t="s">
        <v>130</v>
      </c>
      <c r="F129" s="7" t="s">
        <v>110</v>
      </c>
      <c r="G129" s="10" t="str">
        <f t="shared" ref="G129:G192" si="19">CONCATENATE(H129,I129,J129,L129)</f>
        <v>01000390004CJS70071</v>
      </c>
      <c r="H129" s="12" t="s">
        <v>3</v>
      </c>
      <c r="I129" s="11">
        <v>390004</v>
      </c>
      <c r="J129" s="11" t="s">
        <v>98</v>
      </c>
      <c r="K129" s="11"/>
      <c r="L129" s="11"/>
      <c r="M129" s="26">
        <v>10330</v>
      </c>
      <c r="N129" s="34">
        <v>0.75</v>
      </c>
      <c r="O129" s="30">
        <f t="shared" ref="O129:O141" si="20">+N129/139</f>
        <v>5.3956834532374104E-3</v>
      </c>
      <c r="P129" s="50">
        <v>179.17</v>
      </c>
      <c r="Q129" s="30">
        <v>3.1</v>
      </c>
      <c r="R129" s="30">
        <v>0.81</v>
      </c>
      <c r="S129" s="58">
        <v>687.94</v>
      </c>
      <c r="T129" s="30">
        <v>7.01</v>
      </c>
      <c r="U129" s="30">
        <v>14.66</v>
      </c>
      <c r="V129" s="30">
        <v>2.46</v>
      </c>
      <c r="W129" s="30">
        <v>1.44</v>
      </c>
      <c r="X129" s="65">
        <f t="shared" si="11"/>
        <v>1499.48</v>
      </c>
      <c r="Y129" s="65">
        <f t="shared" si="12"/>
        <v>0.08</v>
      </c>
      <c r="Z129" s="65">
        <f t="shared" si="13"/>
        <v>1.32</v>
      </c>
      <c r="AA129" s="65">
        <f t="shared" si="15"/>
        <v>0.61</v>
      </c>
      <c r="AB129" s="65">
        <f t="shared" si="16"/>
        <v>344.43</v>
      </c>
      <c r="AC129" s="30">
        <f t="shared" si="18"/>
        <v>0.03</v>
      </c>
    </row>
    <row r="130" spans="1:29" x14ac:dyDescent="0.35">
      <c r="A130" s="7" t="s">
        <v>272</v>
      </c>
      <c r="B130" s="7" t="s">
        <v>271</v>
      </c>
      <c r="C130" s="7"/>
      <c r="D130" s="16" t="s">
        <v>270</v>
      </c>
      <c r="E130" s="16" t="s">
        <v>130</v>
      </c>
      <c r="F130" s="7" t="s">
        <v>110</v>
      </c>
      <c r="G130" s="10" t="str">
        <f t="shared" si="19"/>
        <v>10000390004CJS67028</v>
      </c>
      <c r="H130" s="12" t="s">
        <v>79</v>
      </c>
      <c r="I130" s="11">
        <v>390004</v>
      </c>
      <c r="J130" s="11" t="s">
        <v>94</v>
      </c>
      <c r="K130" s="11" t="s">
        <v>505</v>
      </c>
      <c r="L130" s="11"/>
      <c r="M130" s="26">
        <v>10330</v>
      </c>
      <c r="N130" s="34">
        <v>0.25</v>
      </c>
      <c r="O130" s="30">
        <f t="shared" si="20"/>
        <v>1.7985611510791368E-3</v>
      </c>
      <c r="P130" s="50">
        <v>59.72</v>
      </c>
      <c r="Q130" s="30">
        <v>1.03</v>
      </c>
      <c r="R130" s="30">
        <v>0.27</v>
      </c>
      <c r="S130" s="58">
        <v>229.31</v>
      </c>
      <c r="T130" s="30">
        <v>2.34</v>
      </c>
      <c r="U130" s="30">
        <v>4.8899999999999997</v>
      </c>
      <c r="V130" s="30">
        <v>0.82</v>
      </c>
      <c r="W130" s="30">
        <v>0.48</v>
      </c>
      <c r="X130" s="65">
        <f t="shared" ref="X130:X193" si="21">ROUND($X$2*O130,2)</f>
        <v>499.83</v>
      </c>
      <c r="Y130" s="65">
        <f t="shared" ref="Y130:Y193" si="22">ROUND(O130*$Y$2,2)</f>
        <v>0.03</v>
      </c>
      <c r="Z130" s="65">
        <f t="shared" ref="Z130:Z193" si="23">ROUND(O130*$Z$2,2)</f>
        <v>0.44</v>
      </c>
      <c r="AA130" s="65">
        <f t="shared" si="15"/>
        <v>0.2</v>
      </c>
      <c r="AB130" s="65">
        <f t="shared" si="16"/>
        <v>114.81</v>
      </c>
      <c r="AC130" s="30">
        <f t="shared" si="18"/>
        <v>0.01</v>
      </c>
    </row>
    <row r="131" spans="1:29" x14ac:dyDescent="0.35">
      <c r="A131" s="7" t="s">
        <v>269</v>
      </c>
      <c r="B131" s="7" t="s">
        <v>268</v>
      </c>
      <c r="C131" s="7"/>
      <c r="D131" s="16" t="s">
        <v>267</v>
      </c>
      <c r="E131" s="13" t="s">
        <v>143</v>
      </c>
      <c r="F131" s="7" t="s">
        <v>110</v>
      </c>
      <c r="G131" s="10" t="str">
        <f t="shared" si="19"/>
        <v>0100039900170010</v>
      </c>
      <c r="H131" s="12" t="s">
        <v>3</v>
      </c>
      <c r="I131" s="11">
        <v>399001</v>
      </c>
      <c r="J131" s="11"/>
      <c r="K131" s="11"/>
      <c r="L131" s="11">
        <v>70010</v>
      </c>
      <c r="M131" s="26">
        <v>10110</v>
      </c>
      <c r="N131" s="34">
        <v>0.5</v>
      </c>
      <c r="O131" s="30">
        <f t="shared" si="20"/>
        <v>3.5971223021582736E-3</v>
      </c>
      <c r="P131" s="50">
        <v>119.44</v>
      </c>
      <c r="Q131" s="30">
        <v>2.0699999999999998</v>
      </c>
      <c r="R131" s="30">
        <v>0.54</v>
      </c>
      <c r="S131" s="58">
        <v>458.62</v>
      </c>
      <c r="T131" s="30">
        <v>4.67</v>
      </c>
      <c r="U131" s="30">
        <v>9.77</v>
      </c>
      <c r="V131" s="30">
        <v>1.64</v>
      </c>
      <c r="W131" s="30">
        <v>0.96</v>
      </c>
      <c r="X131" s="65">
        <f t="shared" si="21"/>
        <v>999.66</v>
      </c>
      <c r="Y131" s="65">
        <f t="shared" si="22"/>
        <v>0.05</v>
      </c>
      <c r="Z131" s="65">
        <f t="shared" si="23"/>
        <v>0.88</v>
      </c>
      <c r="AA131" s="65">
        <f t="shared" si="15"/>
        <v>0.41</v>
      </c>
      <c r="AB131" s="65">
        <f t="shared" si="16"/>
        <v>229.62</v>
      </c>
      <c r="AC131" s="30">
        <f t="shared" si="18"/>
        <v>0.02</v>
      </c>
    </row>
    <row r="132" spans="1:29" x14ac:dyDescent="0.35">
      <c r="A132" s="7" t="s">
        <v>269</v>
      </c>
      <c r="B132" s="7" t="s">
        <v>268</v>
      </c>
      <c r="C132" s="7"/>
      <c r="D132" s="16" t="s">
        <v>267</v>
      </c>
      <c r="E132" s="13" t="s">
        <v>143</v>
      </c>
      <c r="F132" s="7" t="s">
        <v>110</v>
      </c>
      <c r="G132" s="10" t="str">
        <f t="shared" si="19"/>
        <v>09035390004CJS70072</v>
      </c>
      <c r="H132" s="12" t="s">
        <v>95</v>
      </c>
      <c r="I132" s="11">
        <v>390004</v>
      </c>
      <c r="J132" s="11" t="s">
        <v>96</v>
      </c>
      <c r="K132" s="11"/>
      <c r="L132" s="11"/>
      <c r="M132" s="26">
        <v>10110</v>
      </c>
      <c r="N132" s="34">
        <v>0.5</v>
      </c>
      <c r="O132" s="30">
        <f t="shared" si="20"/>
        <v>3.5971223021582736E-3</v>
      </c>
      <c r="P132" s="50">
        <v>119.44</v>
      </c>
      <c r="Q132" s="30">
        <v>2.0699999999999998</v>
      </c>
      <c r="R132" s="30">
        <v>0.54</v>
      </c>
      <c r="S132" s="58">
        <v>458.62</v>
      </c>
      <c r="T132" s="30">
        <v>4.67</v>
      </c>
      <c r="U132" s="30">
        <v>9.77</v>
      </c>
      <c r="V132" s="30">
        <v>1.64</v>
      </c>
      <c r="W132" s="30">
        <v>0.96</v>
      </c>
      <c r="X132" s="65">
        <f t="shared" si="21"/>
        <v>999.66</v>
      </c>
      <c r="Y132" s="65">
        <f t="shared" si="22"/>
        <v>0.05</v>
      </c>
      <c r="Z132" s="65">
        <f t="shared" si="23"/>
        <v>0.88</v>
      </c>
      <c r="AA132" s="65">
        <f t="shared" ref="AA132:AA195" si="24">ROUND(O132*$AA$2,2)</f>
        <v>0.41</v>
      </c>
      <c r="AB132" s="65">
        <f t="shared" ref="AB132:AB195" si="25">ROUND(O132*$AB$2,2)</f>
        <v>229.62</v>
      </c>
      <c r="AC132" s="30">
        <f t="shared" si="18"/>
        <v>0.02</v>
      </c>
    </row>
    <row r="133" spans="1:29" x14ac:dyDescent="0.35">
      <c r="A133" s="7" t="s">
        <v>266</v>
      </c>
      <c r="B133" s="7" t="s">
        <v>265</v>
      </c>
      <c r="C133" s="7"/>
      <c r="D133" s="16" t="s">
        <v>264</v>
      </c>
      <c r="E133" s="13" t="s">
        <v>196</v>
      </c>
      <c r="F133" s="7" t="s">
        <v>110</v>
      </c>
      <c r="G133" s="10" t="str">
        <f t="shared" si="19"/>
        <v>0100039900370014</v>
      </c>
      <c r="H133" s="12" t="s">
        <v>3</v>
      </c>
      <c r="I133" s="11">
        <v>399003</v>
      </c>
      <c r="J133" s="11"/>
      <c r="K133" s="11"/>
      <c r="L133" s="11">
        <v>70014</v>
      </c>
      <c r="M133" s="26">
        <v>10230</v>
      </c>
      <c r="N133" s="34">
        <v>1</v>
      </c>
      <c r="O133" s="30">
        <f t="shared" si="20"/>
        <v>7.1942446043165471E-3</v>
      </c>
      <c r="P133" s="50">
        <v>238.89</v>
      </c>
      <c r="Q133" s="30">
        <v>4.1399999999999997</v>
      </c>
      <c r="R133" s="30">
        <v>1.08</v>
      </c>
      <c r="S133" s="58">
        <v>917.25</v>
      </c>
      <c r="T133" s="30">
        <v>9.34</v>
      </c>
      <c r="U133" s="30">
        <v>19.55</v>
      </c>
      <c r="V133" s="30">
        <v>3.28</v>
      </c>
      <c r="W133" s="30">
        <v>1.93</v>
      </c>
      <c r="X133" s="65">
        <f t="shared" si="21"/>
        <v>1999.31</v>
      </c>
      <c r="Y133" s="65">
        <v>0.11</v>
      </c>
      <c r="Z133" s="65">
        <v>1.77</v>
      </c>
      <c r="AA133" s="65">
        <f t="shared" si="24"/>
        <v>0.82</v>
      </c>
      <c r="AB133" s="65">
        <f t="shared" si="25"/>
        <v>459.24</v>
      </c>
      <c r="AC133" s="30">
        <f t="shared" si="18"/>
        <v>0.04</v>
      </c>
    </row>
    <row r="134" spans="1:29" x14ac:dyDescent="0.35">
      <c r="A134" s="7" t="s">
        <v>263</v>
      </c>
      <c r="B134" s="7" t="s">
        <v>262</v>
      </c>
      <c r="C134" s="7"/>
      <c r="D134" s="16" t="s">
        <v>261</v>
      </c>
      <c r="E134" s="13" t="s">
        <v>106</v>
      </c>
      <c r="F134" s="7" t="s">
        <v>110</v>
      </c>
      <c r="G134" s="10" t="str">
        <f t="shared" si="19"/>
        <v>01000303007</v>
      </c>
      <c r="H134" s="12" t="s">
        <v>3</v>
      </c>
      <c r="I134" s="11">
        <v>303007</v>
      </c>
      <c r="J134" s="11"/>
      <c r="K134" s="11"/>
      <c r="L134" s="11"/>
      <c r="M134" s="26">
        <v>10540</v>
      </c>
      <c r="N134" s="34">
        <v>1</v>
      </c>
      <c r="O134" s="30">
        <f t="shared" si="20"/>
        <v>7.1942446043165471E-3</v>
      </c>
      <c r="P134" s="50">
        <v>238.89</v>
      </c>
      <c r="Q134" s="30">
        <v>4.1399999999999997</v>
      </c>
      <c r="R134" s="30">
        <v>1.08</v>
      </c>
      <c r="S134" s="58">
        <v>917.25</v>
      </c>
      <c r="T134" s="30">
        <v>9.34</v>
      </c>
      <c r="U134" s="30">
        <v>19.55</v>
      </c>
      <c r="V134" s="30">
        <v>3.28</v>
      </c>
      <c r="W134" s="30">
        <v>1.93</v>
      </c>
      <c r="X134" s="65">
        <f t="shared" si="21"/>
        <v>1999.31</v>
      </c>
      <c r="Y134" s="65">
        <v>0.11</v>
      </c>
      <c r="Z134" s="65">
        <v>1.77</v>
      </c>
      <c r="AA134" s="65">
        <f t="shared" si="24"/>
        <v>0.82</v>
      </c>
      <c r="AB134" s="65">
        <f t="shared" si="25"/>
        <v>459.24</v>
      </c>
      <c r="AC134" s="30">
        <f t="shared" si="18"/>
        <v>0.04</v>
      </c>
    </row>
    <row r="135" spans="1:29" x14ac:dyDescent="0.35">
      <c r="A135" s="7" t="s">
        <v>260</v>
      </c>
      <c r="B135" s="7" t="s">
        <v>259</v>
      </c>
      <c r="C135" s="7"/>
      <c r="D135" s="16" t="s">
        <v>258</v>
      </c>
      <c r="E135" s="16" t="s">
        <v>147</v>
      </c>
      <c r="F135" s="7" t="s">
        <v>110</v>
      </c>
      <c r="G135" s="10" t="str">
        <f t="shared" si="19"/>
        <v>0214056004670080</v>
      </c>
      <c r="H135" s="12" t="s">
        <v>78</v>
      </c>
      <c r="I135" s="11">
        <v>560046</v>
      </c>
      <c r="J135" s="11"/>
      <c r="K135" s="11"/>
      <c r="L135" s="11">
        <v>70080</v>
      </c>
      <c r="M135" s="26">
        <v>10630</v>
      </c>
      <c r="N135" s="34">
        <v>1</v>
      </c>
      <c r="O135" s="30">
        <f t="shared" si="20"/>
        <v>7.1942446043165471E-3</v>
      </c>
      <c r="P135" s="50">
        <v>238.89</v>
      </c>
      <c r="Q135" s="30">
        <v>4.1399999999999997</v>
      </c>
      <c r="R135" s="30">
        <v>1.08</v>
      </c>
      <c r="S135" s="58">
        <v>917.25</v>
      </c>
      <c r="T135" s="30">
        <v>9.34</v>
      </c>
      <c r="U135" s="30">
        <v>19.55</v>
      </c>
      <c r="V135" s="30">
        <v>3.28</v>
      </c>
      <c r="W135" s="30">
        <v>1.93</v>
      </c>
      <c r="X135" s="65">
        <f t="shared" si="21"/>
        <v>1999.31</v>
      </c>
      <c r="Y135" s="65">
        <v>0.11</v>
      </c>
      <c r="Z135" s="65">
        <v>1.77</v>
      </c>
      <c r="AA135" s="65">
        <f t="shared" si="24"/>
        <v>0.82</v>
      </c>
      <c r="AB135" s="65">
        <f t="shared" si="25"/>
        <v>459.24</v>
      </c>
      <c r="AC135" s="30">
        <f t="shared" si="18"/>
        <v>0.04</v>
      </c>
    </row>
    <row r="136" spans="1:29" x14ac:dyDescent="0.35">
      <c r="A136" s="7" t="s">
        <v>257</v>
      </c>
      <c r="B136" s="7" t="s">
        <v>256</v>
      </c>
      <c r="C136" s="7"/>
      <c r="D136" s="16" t="s">
        <v>255</v>
      </c>
      <c r="E136" s="16" t="s">
        <v>254</v>
      </c>
      <c r="F136" s="7" t="s">
        <v>110</v>
      </c>
      <c r="G136" s="10" t="str">
        <f t="shared" si="19"/>
        <v>01000305004</v>
      </c>
      <c r="H136" s="12" t="s">
        <v>3</v>
      </c>
      <c r="I136" s="11">
        <v>305004</v>
      </c>
      <c r="J136" s="11"/>
      <c r="K136" s="11"/>
      <c r="L136" s="11"/>
      <c r="M136" s="26">
        <v>10410</v>
      </c>
      <c r="N136" s="34">
        <v>1</v>
      </c>
      <c r="O136" s="30">
        <f t="shared" si="20"/>
        <v>7.1942446043165471E-3</v>
      </c>
      <c r="P136" s="50">
        <v>238.89</v>
      </c>
      <c r="Q136" s="30">
        <v>4.1399999999999997</v>
      </c>
      <c r="R136" s="30">
        <v>1.08</v>
      </c>
      <c r="S136" s="58">
        <v>917.25</v>
      </c>
      <c r="T136" s="30">
        <v>9.34</v>
      </c>
      <c r="U136" s="30">
        <v>19.55</v>
      </c>
      <c r="V136" s="30">
        <v>3.28</v>
      </c>
      <c r="W136" s="30">
        <v>1.93</v>
      </c>
      <c r="X136" s="65">
        <f t="shared" si="21"/>
        <v>1999.31</v>
      </c>
      <c r="Y136" s="65">
        <v>0.11</v>
      </c>
      <c r="Z136" s="65">
        <f t="shared" si="23"/>
        <v>1.76</v>
      </c>
      <c r="AA136" s="65">
        <f t="shared" si="24"/>
        <v>0.82</v>
      </c>
      <c r="AB136" s="65">
        <f t="shared" si="25"/>
        <v>459.24</v>
      </c>
      <c r="AC136" s="30">
        <f t="shared" si="18"/>
        <v>0.04</v>
      </c>
    </row>
    <row r="137" spans="1:29" x14ac:dyDescent="0.35">
      <c r="A137" s="7" t="s">
        <v>253</v>
      </c>
      <c r="B137" s="7" t="s">
        <v>252</v>
      </c>
      <c r="C137" s="7"/>
      <c r="D137" s="16" t="s">
        <v>251</v>
      </c>
      <c r="E137" s="16" t="s">
        <v>147</v>
      </c>
      <c r="F137" s="7" t="s">
        <v>110</v>
      </c>
      <c r="G137" s="10" t="str">
        <f t="shared" si="19"/>
        <v>0214056004770080</v>
      </c>
      <c r="H137" s="12" t="s">
        <v>78</v>
      </c>
      <c r="I137" s="11">
        <v>560047</v>
      </c>
      <c r="J137" s="11"/>
      <c r="K137" s="11"/>
      <c r="L137" s="11">
        <v>70080</v>
      </c>
      <c r="M137" s="26">
        <v>10620</v>
      </c>
      <c r="N137" s="34">
        <v>1</v>
      </c>
      <c r="O137" s="30">
        <f t="shared" si="20"/>
        <v>7.1942446043165471E-3</v>
      </c>
      <c r="P137" s="50">
        <v>238.89</v>
      </c>
      <c r="Q137" s="30">
        <v>4.1399999999999997</v>
      </c>
      <c r="R137" s="30">
        <v>1.08</v>
      </c>
      <c r="S137" s="58">
        <v>917.25</v>
      </c>
      <c r="T137" s="30">
        <v>9.34</v>
      </c>
      <c r="U137" s="30">
        <v>19.55</v>
      </c>
      <c r="V137" s="30">
        <v>3.28</v>
      </c>
      <c r="W137" s="30">
        <v>1.93</v>
      </c>
      <c r="X137" s="65">
        <f t="shared" si="21"/>
        <v>1999.31</v>
      </c>
      <c r="Y137" s="65">
        <v>0.11</v>
      </c>
      <c r="Z137" s="65">
        <f t="shared" si="23"/>
        <v>1.76</v>
      </c>
      <c r="AA137" s="65">
        <f t="shared" si="24"/>
        <v>0.82</v>
      </c>
      <c r="AB137" s="65">
        <f t="shared" si="25"/>
        <v>459.24</v>
      </c>
      <c r="AC137" s="30">
        <f t="shared" si="18"/>
        <v>0.04</v>
      </c>
    </row>
    <row r="138" spans="1:29" x14ac:dyDescent="0.35">
      <c r="A138" s="7" t="s">
        <v>210</v>
      </c>
      <c r="B138" s="7" t="s">
        <v>248</v>
      </c>
      <c r="C138" s="7"/>
      <c r="D138" s="16" t="s">
        <v>247</v>
      </c>
      <c r="E138" s="13" t="s">
        <v>130</v>
      </c>
      <c r="F138" s="7" t="s">
        <v>110</v>
      </c>
      <c r="G138" s="10" t="str">
        <f t="shared" si="19"/>
        <v>01000390004CJS70058</v>
      </c>
      <c r="H138" s="12" t="s">
        <v>3</v>
      </c>
      <c r="I138" s="11">
        <v>390004</v>
      </c>
      <c r="J138" s="11" t="s">
        <v>90</v>
      </c>
      <c r="K138" s="11" t="s">
        <v>81</v>
      </c>
      <c r="L138" s="11"/>
      <c r="M138" s="26">
        <v>10340</v>
      </c>
      <c r="N138" s="34">
        <v>1</v>
      </c>
      <c r="O138" s="30">
        <f t="shared" si="20"/>
        <v>7.1942446043165471E-3</v>
      </c>
      <c r="P138" s="50">
        <v>238.89</v>
      </c>
      <c r="Q138" s="30">
        <v>4.1399999999999997</v>
      </c>
      <c r="R138" s="30">
        <v>1.08</v>
      </c>
      <c r="S138" s="58">
        <v>917.25</v>
      </c>
      <c r="T138" s="30">
        <v>9.34</v>
      </c>
      <c r="U138" s="30">
        <v>19.55</v>
      </c>
      <c r="V138" s="30">
        <v>3.28</v>
      </c>
      <c r="W138" s="30">
        <v>1.93</v>
      </c>
      <c r="X138" s="65">
        <f t="shared" si="21"/>
        <v>1999.31</v>
      </c>
      <c r="Y138" s="65">
        <v>0.11</v>
      </c>
      <c r="Z138" s="65">
        <f t="shared" si="23"/>
        <v>1.76</v>
      </c>
      <c r="AA138" s="65">
        <f t="shared" si="24"/>
        <v>0.82</v>
      </c>
      <c r="AB138" s="65">
        <f t="shared" si="25"/>
        <v>459.24</v>
      </c>
      <c r="AC138" s="30">
        <f t="shared" si="18"/>
        <v>0.04</v>
      </c>
    </row>
    <row r="139" spans="1:29" x14ac:dyDescent="0.35">
      <c r="A139" s="7" t="s">
        <v>190</v>
      </c>
      <c r="B139" s="7" t="s">
        <v>246</v>
      </c>
      <c r="C139" s="7"/>
      <c r="D139" s="16" t="s">
        <v>245</v>
      </c>
      <c r="E139" s="13" t="s">
        <v>196</v>
      </c>
      <c r="F139" s="7" t="s">
        <v>110</v>
      </c>
      <c r="G139" s="10" t="str">
        <f t="shared" si="19"/>
        <v>0100039900370014</v>
      </c>
      <c r="H139" s="12" t="s">
        <v>3</v>
      </c>
      <c r="I139" s="11">
        <v>399003</v>
      </c>
      <c r="J139" s="11"/>
      <c r="K139" s="11"/>
      <c r="L139" s="11">
        <v>70014</v>
      </c>
      <c r="M139" s="26">
        <v>10230</v>
      </c>
      <c r="N139" s="34">
        <v>1</v>
      </c>
      <c r="O139" s="30">
        <f t="shared" si="20"/>
        <v>7.1942446043165471E-3</v>
      </c>
      <c r="P139" s="50">
        <v>238.89</v>
      </c>
      <c r="Q139" s="30">
        <v>4.1399999999999997</v>
      </c>
      <c r="R139" s="30">
        <v>1.08</v>
      </c>
      <c r="S139" s="58">
        <v>917.25</v>
      </c>
      <c r="T139" s="30">
        <v>9.34</v>
      </c>
      <c r="U139" s="30">
        <v>19.55</v>
      </c>
      <c r="V139" s="30">
        <v>3.28</v>
      </c>
      <c r="W139" s="30">
        <v>1.93</v>
      </c>
      <c r="X139" s="65">
        <f t="shared" si="21"/>
        <v>1999.31</v>
      </c>
      <c r="Y139" s="65">
        <v>0.11</v>
      </c>
      <c r="Z139" s="65">
        <f t="shared" si="23"/>
        <v>1.76</v>
      </c>
      <c r="AA139" s="65">
        <f t="shared" si="24"/>
        <v>0.82</v>
      </c>
      <c r="AB139" s="65">
        <f t="shared" si="25"/>
        <v>459.24</v>
      </c>
      <c r="AC139" s="30">
        <f t="shared" si="18"/>
        <v>0.04</v>
      </c>
    </row>
    <row r="140" spans="1:29" x14ac:dyDescent="0.35">
      <c r="A140" s="7" t="s">
        <v>506</v>
      </c>
      <c r="B140" s="7" t="s">
        <v>507</v>
      </c>
      <c r="C140" s="7"/>
      <c r="D140" s="16" t="s">
        <v>243</v>
      </c>
      <c r="E140" s="16" t="s">
        <v>106</v>
      </c>
      <c r="F140" s="7" t="s">
        <v>110</v>
      </c>
      <c r="G140" s="10" t="str">
        <f t="shared" si="19"/>
        <v>07040390004CJS7101601</v>
      </c>
      <c r="H140" s="18" t="s">
        <v>85</v>
      </c>
      <c r="I140" s="17">
        <v>390004</v>
      </c>
      <c r="J140" s="20" t="s">
        <v>86</v>
      </c>
      <c r="K140" s="11" t="s">
        <v>81</v>
      </c>
      <c r="L140" s="17"/>
      <c r="M140" s="26">
        <v>10740</v>
      </c>
      <c r="N140" s="37">
        <v>1</v>
      </c>
      <c r="O140" s="30">
        <f t="shared" si="20"/>
        <v>7.1942446043165471E-3</v>
      </c>
      <c r="P140" s="50">
        <v>238.89</v>
      </c>
      <c r="Q140" s="30">
        <v>4.1399999999999997</v>
      </c>
      <c r="R140" s="30">
        <v>1.08</v>
      </c>
      <c r="S140" s="58">
        <v>917.25</v>
      </c>
      <c r="T140" s="30">
        <v>9.34</v>
      </c>
      <c r="U140" s="30">
        <v>19.55</v>
      </c>
      <c r="V140" s="30">
        <v>3.28</v>
      </c>
      <c r="W140" s="30">
        <v>1.93</v>
      </c>
      <c r="X140" s="65">
        <f t="shared" si="21"/>
        <v>1999.31</v>
      </c>
      <c r="Y140" s="65">
        <v>0.11</v>
      </c>
      <c r="Z140" s="65">
        <f t="shared" si="23"/>
        <v>1.76</v>
      </c>
      <c r="AA140" s="65">
        <f t="shared" si="24"/>
        <v>0.82</v>
      </c>
      <c r="AB140" s="65">
        <f t="shared" si="25"/>
        <v>459.24</v>
      </c>
      <c r="AC140" s="30">
        <f t="shared" si="18"/>
        <v>0.04</v>
      </c>
    </row>
    <row r="141" spans="1:29" x14ac:dyDescent="0.35">
      <c r="A141" s="7" t="s">
        <v>242</v>
      </c>
      <c r="B141" s="7" t="s">
        <v>241</v>
      </c>
      <c r="C141" s="7"/>
      <c r="D141" s="16" t="s">
        <v>240</v>
      </c>
      <c r="E141" s="13" t="s">
        <v>104</v>
      </c>
      <c r="F141" s="7" t="s">
        <v>110</v>
      </c>
      <c r="G141" s="10" t="str">
        <f t="shared" si="19"/>
        <v>0100039900270013</v>
      </c>
      <c r="H141" s="12" t="s">
        <v>3</v>
      </c>
      <c r="I141" s="11">
        <v>399002</v>
      </c>
      <c r="J141" s="11"/>
      <c r="K141" s="11"/>
      <c r="L141" s="11">
        <v>70013</v>
      </c>
      <c r="M141" s="26">
        <v>10260</v>
      </c>
      <c r="N141" s="34">
        <v>0.5</v>
      </c>
      <c r="O141" s="30">
        <f t="shared" si="20"/>
        <v>3.5971223021582736E-3</v>
      </c>
      <c r="P141" s="50">
        <v>119.44</v>
      </c>
      <c r="Q141" s="30">
        <v>2.0699999999999998</v>
      </c>
      <c r="R141" s="30">
        <v>0.54</v>
      </c>
      <c r="S141" s="58">
        <v>458.62</v>
      </c>
      <c r="T141" s="30">
        <v>4.67</v>
      </c>
      <c r="U141" s="30">
        <v>9.77</v>
      </c>
      <c r="V141" s="30">
        <v>1.64</v>
      </c>
      <c r="W141" s="30">
        <v>0.96</v>
      </c>
      <c r="X141" s="65">
        <f t="shared" si="21"/>
        <v>999.66</v>
      </c>
      <c r="Y141" s="65">
        <f t="shared" si="22"/>
        <v>0.05</v>
      </c>
      <c r="Z141" s="65">
        <f t="shared" si="23"/>
        <v>0.88</v>
      </c>
      <c r="AA141" s="65">
        <f t="shared" si="24"/>
        <v>0.41</v>
      </c>
      <c r="AB141" s="65">
        <f t="shared" si="25"/>
        <v>229.62</v>
      </c>
      <c r="AC141" s="30">
        <f t="shared" si="18"/>
        <v>0.02</v>
      </c>
    </row>
    <row r="142" spans="1:29" x14ac:dyDescent="0.35">
      <c r="A142" s="7" t="s">
        <v>242</v>
      </c>
      <c r="B142" s="7" t="s">
        <v>241</v>
      </c>
      <c r="C142" s="7"/>
      <c r="D142" s="16" t="s">
        <v>240</v>
      </c>
      <c r="E142" s="13" t="s">
        <v>104</v>
      </c>
      <c r="F142" s="7" t="s">
        <v>110</v>
      </c>
      <c r="G142" s="10" t="str">
        <f t="shared" si="19"/>
        <v>09035390004CJS70072</v>
      </c>
      <c r="H142" s="12" t="s">
        <v>95</v>
      </c>
      <c r="I142" s="11">
        <v>390004</v>
      </c>
      <c r="J142" s="11" t="s">
        <v>96</v>
      </c>
      <c r="K142" s="11"/>
      <c r="L142" s="11"/>
      <c r="M142" s="26">
        <v>10260</v>
      </c>
      <c r="N142" s="34">
        <v>0.3</v>
      </c>
      <c r="O142" s="30">
        <f t="shared" ref="O142:O189" si="26">+N142/139</f>
        <v>2.158273381294964E-3</v>
      </c>
      <c r="P142" s="50">
        <v>71.67</v>
      </c>
      <c r="Q142" s="30">
        <v>1.24</v>
      </c>
      <c r="R142" s="30">
        <v>0.32</v>
      </c>
      <c r="S142" s="58">
        <v>275.17</v>
      </c>
      <c r="T142" s="30">
        <v>2.8</v>
      </c>
      <c r="U142" s="30">
        <v>5.86</v>
      </c>
      <c r="V142" s="30">
        <v>0.98</v>
      </c>
      <c r="W142" s="30">
        <v>0.57999999999999996</v>
      </c>
      <c r="X142" s="65">
        <f t="shared" si="21"/>
        <v>599.79</v>
      </c>
      <c r="Y142" s="65">
        <f t="shared" si="22"/>
        <v>0.03</v>
      </c>
      <c r="Z142" s="65">
        <f t="shared" si="23"/>
        <v>0.53</v>
      </c>
      <c r="AA142" s="65">
        <f t="shared" si="24"/>
        <v>0.25</v>
      </c>
      <c r="AB142" s="65">
        <f t="shared" si="25"/>
        <v>137.77000000000001</v>
      </c>
      <c r="AC142" s="30">
        <f t="shared" si="18"/>
        <v>0.01</v>
      </c>
    </row>
    <row r="143" spans="1:29" x14ac:dyDescent="0.35">
      <c r="A143" s="7" t="s">
        <v>242</v>
      </c>
      <c r="B143" s="7" t="s">
        <v>241</v>
      </c>
      <c r="C143" s="7"/>
      <c r="D143" s="16" t="s">
        <v>240</v>
      </c>
      <c r="E143" s="13" t="s">
        <v>104</v>
      </c>
      <c r="F143" s="7" t="s">
        <v>110</v>
      </c>
      <c r="G143" s="10" t="str">
        <f t="shared" si="19"/>
        <v>02210306002CJS98001</v>
      </c>
      <c r="H143" s="12" t="s">
        <v>88</v>
      </c>
      <c r="I143" s="11">
        <v>306002</v>
      </c>
      <c r="J143" s="11" t="s">
        <v>89</v>
      </c>
      <c r="K143" s="11"/>
      <c r="L143" s="11"/>
      <c r="M143" s="26">
        <v>10260</v>
      </c>
      <c r="N143" s="34">
        <v>0.2</v>
      </c>
      <c r="O143" s="30">
        <f t="shared" si="26"/>
        <v>1.4388489208633094E-3</v>
      </c>
      <c r="P143" s="50">
        <v>47.78</v>
      </c>
      <c r="Q143" s="30">
        <v>0.83</v>
      </c>
      <c r="R143" s="30">
        <v>0.22</v>
      </c>
      <c r="S143" s="58">
        <v>183.45</v>
      </c>
      <c r="T143" s="30">
        <v>1.87</v>
      </c>
      <c r="U143" s="30">
        <v>3.91</v>
      </c>
      <c r="V143" s="30">
        <v>0.66</v>
      </c>
      <c r="W143" s="30">
        <v>0.39</v>
      </c>
      <c r="X143" s="65">
        <f t="shared" si="21"/>
        <v>399.86</v>
      </c>
      <c r="Y143" s="65">
        <f t="shared" si="22"/>
        <v>0.02</v>
      </c>
      <c r="Z143" s="65">
        <f t="shared" si="23"/>
        <v>0.35</v>
      </c>
      <c r="AA143" s="65">
        <f t="shared" si="24"/>
        <v>0.16</v>
      </c>
      <c r="AB143" s="65">
        <f t="shared" si="25"/>
        <v>91.85</v>
      </c>
      <c r="AC143" s="30">
        <f t="shared" si="18"/>
        <v>0.01</v>
      </c>
    </row>
    <row r="144" spans="1:29" x14ac:dyDescent="0.35">
      <c r="A144" s="7" t="s">
        <v>239</v>
      </c>
      <c r="B144" s="7" t="s">
        <v>238</v>
      </c>
      <c r="C144" s="7"/>
      <c r="D144" s="16" t="s">
        <v>237</v>
      </c>
      <c r="E144" s="13" t="s">
        <v>181</v>
      </c>
      <c r="F144" s="7" t="s">
        <v>110</v>
      </c>
      <c r="G144" s="10" t="str">
        <f t="shared" si="19"/>
        <v>0100039900170011</v>
      </c>
      <c r="H144" s="12" t="s">
        <v>3</v>
      </c>
      <c r="I144" s="11">
        <v>399001</v>
      </c>
      <c r="J144" s="11"/>
      <c r="K144" s="11"/>
      <c r="L144" s="11">
        <v>70011</v>
      </c>
      <c r="M144" s="26">
        <v>10810</v>
      </c>
      <c r="N144" s="34">
        <v>1</v>
      </c>
      <c r="O144" s="30">
        <f t="shared" si="26"/>
        <v>7.1942446043165471E-3</v>
      </c>
      <c r="P144" s="50">
        <v>238.89</v>
      </c>
      <c r="Q144" s="30">
        <v>4.1399999999999997</v>
      </c>
      <c r="R144" s="30">
        <v>1.08</v>
      </c>
      <c r="S144" s="58">
        <v>917.25</v>
      </c>
      <c r="T144" s="30">
        <v>9.34</v>
      </c>
      <c r="U144" s="30">
        <v>19.55</v>
      </c>
      <c r="V144" s="30">
        <v>3.28</v>
      </c>
      <c r="W144" s="30">
        <v>1.93</v>
      </c>
      <c r="X144" s="65">
        <f t="shared" si="21"/>
        <v>1999.31</v>
      </c>
      <c r="Y144" s="65">
        <v>0.11</v>
      </c>
      <c r="Z144" s="65">
        <v>1.77</v>
      </c>
      <c r="AA144" s="65">
        <f t="shared" si="24"/>
        <v>0.82</v>
      </c>
      <c r="AB144" s="65">
        <f t="shared" si="25"/>
        <v>459.24</v>
      </c>
      <c r="AC144" s="30">
        <v>0.03</v>
      </c>
    </row>
    <row r="145" spans="1:29" x14ac:dyDescent="0.35">
      <c r="A145" s="7" t="s">
        <v>187</v>
      </c>
      <c r="B145" s="7" t="s">
        <v>236</v>
      </c>
      <c r="C145" s="7"/>
      <c r="D145" s="16" t="s">
        <v>235</v>
      </c>
      <c r="E145" s="16" t="s">
        <v>104</v>
      </c>
      <c r="F145" s="7" t="s">
        <v>110</v>
      </c>
      <c r="G145" s="10" t="str">
        <f t="shared" si="19"/>
        <v>0100039900270013</v>
      </c>
      <c r="H145" s="12" t="s">
        <v>3</v>
      </c>
      <c r="I145" s="11">
        <v>399002</v>
      </c>
      <c r="J145" s="11"/>
      <c r="K145" s="11"/>
      <c r="L145" s="11">
        <v>70013</v>
      </c>
      <c r="M145" s="26">
        <v>10260</v>
      </c>
      <c r="N145" s="34">
        <v>1</v>
      </c>
      <c r="O145" s="30">
        <f t="shared" si="26"/>
        <v>7.1942446043165471E-3</v>
      </c>
      <c r="P145" s="50">
        <v>238.89</v>
      </c>
      <c r="Q145" s="30">
        <v>4.1399999999999997</v>
      </c>
      <c r="R145" s="30">
        <v>1.08</v>
      </c>
      <c r="S145" s="58">
        <v>917.25</v>
      </c>
      <c r="T145" s="30">
        <v>9.34</v>
      </c>
      <c r="U145" s="30">
        <v>19.55</v>
      </c>
      <c r="V145" s="30">
        <v>3.28</v>
      </c>
      <c r="W145" s="30">
        <v>1.93</v>
      </c>
      <c r="X145" s="65">
        <f t="shared" si="21"/>
        <v>1999.31</v>
      </c>
      <c r="Y145" s="65">
        <v>0.11</v>
      </c>
      <c r="Z145" s="65">
        <v>1.77</v>
      </c>
      <c r="AA145" s="65">
        <f t="shared" si="24"/>
        <v>0.82</v>
      </c>
      <c r="AB145" s="65">
        <f t="shared" si="25"/>
        <v>459.24</v>
      </c>
      <c r="AC145" s="30">
        <v>0.03</v>
      </c>
    </row>
    <row r="146" spans="1:29" x14ac:dyDescent="0.35">
      <c r="A146" s="7" t="s">
        <v>234</v>
      </c>
      <c r="B146" s="7" t="s">
        <v>233</v>
      </c>
      <c r="C146" s="7"/>
      <c r="D146" s="16" t="s">
        <v>232</v>
      </c>
      <c r="E146" s="16" t="s">
        <v>130</v>
      </c>
      <c r="F146" s="7" t="s">
        <v>110</v>
      </c>
      <c r="G146" s="10" t="str">
        <f t="shared" si="19"/>
        <v>10000390004CJS5601701</v>
      </c>
      <c r="H146" s="12" t="s">
        <v>79</v>
      </c>
      <c r="I146" s="11">
        <v>390004</v>
      </c>
      <c r="J146" s="11" t="s">
        <v>82</v>
      </c>
      <c r="K146" s="11" t="s">
        <v>81</v>
      </c>
      <c r="L146" s="11"/>
      <c r="M146" s="26">
        <v>10330</v>
      </c>
      <c r="N146" s="34">
        <v>1</v>
      </c>
      <c r="O146" s="30">
        <f t="shared" si="26"/>
        <v>7.1942446043165471E-3</v>
      </c>
      <c r="P146" s="50">
        <v>238.89</v>
      </c>
      <c r="Q146" s="30">
        <v>4.1399999999999997</v>
      </c>
      <c r="R146" s="30">
        <v>1.08</v>
      </c>
      <c r="S146" s="58">
        <v>917.25</v>
      </c>
      <c r="T146" s="30">
        <v>9.34</v>
      </c>
      <c r="U146" s="30">
        <v>19.55</v>
      </c>
      <c r="V146" s="30">
        <v>3.28</v>
      </c>
      <c r="W146" s="30">
        <v>1.93</v>
      </c>
      <c r="X146" s="65">
        <f t="shared" si="21"/>
        <v>1999.31</v>
      </c>
      <c r="Y146" s="65">
        <v>0.11</v>
      </c>
      <c r="Z146" s="65">
        <v>1.77</v>
      </c>
      <c r="AA146" s="65">
        <f t="shared" si="24"/>
        <v>0.82</v>
      </c>
      <c r="AB146" s="65">
        <f t="shared" si="25"/>
        <v>459.24</v>
      </c>
      <c r="AC146" s="30">
        <v>0.03</v>
      </c>
    </row>
    <row r="147" spans="1:29" x14ac:dyDescent="0.35">
      <c r="A147" s="7" t="s">
        <v>234</v>
      </c>
      <c r="B147" s="7" t="s">
        <v>233</v>
      </c>
      <c r="C147" s="7"/>
      <c r="D147" s="16" t="s">
        <v>232</v>
      </c>
      <c r="E147" s="16" t="s">
        <v>130</v>
      </c>
      <c r="F147" s="7" t="s">
        <v>110</v>
      </c>
      <c r="G147" s="10" t="str">
        <f t="shared" si="19"/>
        <v>10000390004CJS5601701</v>
      </c>
      <c r="H147" s="12" t="s">
        <v>79</v>
      </c>
      <c r="I147" s="11">
        <v>390004</v>
      </c>
      <c r="J147" s="11" t="s">
        <v>82</v>
      </c>
      <c r="K147" s="11" t="s">
        <v>81</v>
      </c>
      <c r="L147" s="11"/>
      <c r="M147" s="26">
        <v>10330</v>
      </c>
      <c r="N147" s="34">
        <v>1</v>
      </c>
      <c r="O147" s="30">
        <f t="shared" si="26"/>
        <v>7.1942446043165471E-3</v>
      </c>
      <c r="P147" s="50">
        <v>238.89</v>
      </c>
      <c r="Q147" s="30">
        <v>4.1399999999999997</v>
      </c>
      <c r="R147" s="30">
        <v>1.08</v>
      </c>
      <c r="S147" s="58">
        <v>917.25</v>
      </c>
      <c r="T147" s="30">
        <v>9.34</v>
      </c>
      <c r="U147" s="30">
        <v>19.55</v>
      </c>
      <c r="V147" s="30">
        <v>3.28</v>
      </c>
      <c r="W147" s="30">
        <v>1.93</v>
      </c>
      <c r="X147" s="65">
        <f t="shared" si="21"/>
        <v>1999.31</v>
      </c>
      <c r="Y147" s="65">
        <v>0.11</v>
      </c>
      <c r="Z147" s="65">
        <v>1.77</v>
      </c>
      <c r="AA147" s="65">
        <f t="shared" si="24"/>
        <v>0.82</v>
      </c>
      <c r="AB147" s="65">
        <f t="shared" si="25"/>
        <v>459.24</v>
      </c>
      <c r="AC147" s="30">
        <v>0.03</v>
      </c>
    </row>
    <row r="148" spans="1:29" x14ac:dyDescent="0.35">
      <c r="A148" s="7" t="s">
        <v>231</v>
      </c>
      <c r="B148" s="7" t="s">
        <v>230</v>
      </c>
      <c r="C148" s="7"/>
      <c r="D148" s="16" t="s">
        <v>229</v>
      </c>
      <c r="E148" s="13" t="s">
        <v>106</v>
      </c>
      <c r="F148" s="7" t="s">
        <v>110</v>
      </c>
      <c r="G148" s="10" t="str">
        <f t="shared" si="19"/>
        <v>01000303004</v>
      </c>
      <c r="H148" s="12" t="s">
        <v>3</v>
      </c>
      <c r="I148" s="17">
        <v>303004</v>
      </c>
      <c r="J148" s="17"/>
      <c r="K148" s="17"/>
      <c r="L148" s="17"/>
      <c r="M148" s="26">
        <v>10530</v>
      </c>
      <c r="N148" s="37">
        <v>1</v>
      </c>
      <c r="O148" s="30">
        <f t="shared" si="26"/>
        <v>7.1942446043165471E-3</v>
      </c>
      <c r="P148" s="50">
        <v>238.89</v>
      </c>
      <c r="Q148" s="30">
        <v>4.1399999999999997</v>
      </c>
      <c r="R148" s="30">
        <v>1.08</v>
      </c>
      <c r="S148" s="58">
        <v>917.25</v>
      </c>
      <c r="T148" s="30">
        <v>9.34</v>
      </c>
      <c r="U148" s="30">
        <v>19.55</v>
      </c>
      <c r="V148" s="30">
        <v>3.28</v>
      </c>
      <c r="W148" s="30">
        <v>1.93</v>
      </c>
      <c r="X148" s="65">
        <f t="shared" si="21"/>
        <v>1999.31</v>
      </c>
      <c r="Y148" s="65">
        <v>0.11</v>
      </c>
      <c r="Z148" s="65">
        <v>1.77</v>
      </c>
      <c r="AA148" s="65">
        <f t="shared" si="24"/>
        <v>0.82</v>
      </c>
      <c r="AB148" s="65">
        <f t="shared" si="25"/>
        <v>459.24</v>
      </c>
      <c r="AC148" s="30">
        <v>0.03</v>
      </c>
    </row>
    <row r="149" spans="1:29" x14ac:dyDescent="0.35">
      <c r="A149" s="7" t="s">
        <v>228</v>
      </c>
      <c r="B149" s="7" t="s">
        <v>227</v>
      </c>
      <c r="C149" s="7"/>
      <c r="D149" s="16" t="s">
        <v>226</v>
      </c>
      <c r="E149" s="16" t="s">
        <v>147</v>
      </c>
      <c r="F149" s="7" t="s">
        <v>110</v>
      </c>
      <c r="G149" s="10" t="str">
        <f t="shared" si="19"/>
        <v>0214056004670080</v>
      </c>
      <c r="H149" s="12" t="s">
        <v>78</v>
      </c>
      <c r="I149" s="11">
        <v>560046</v>
      </c>
      <c r="J149" s="11"/>
      <c r="K149" s="11"/>
      <c r="L149" s="11">
        <v>70080</v>
      </c>
      <c r="M149" s="26">
        <v>10610</v>
      </c>
      <c r="N149" s="34">
        <v>1</v>
      </c>
      <c r="O149" s="30">
        <f t="shared" si="26"/>
        <v>7.1942446043165471E-3</v>
      </c>
      <c r="P149" s="50">
        <v>238.89</v>
      </c>
      <c r="Q149" s="30">
        <v>4.1399999999999997</v>
      </c>
      <c r="R149" s="30">
        <v>1.08</v>
      </c>
      <c r="S149" s="58">
        <v>917.25</v>
      </c>
      <c r="T149" s="30">
        <v>9.34</v>
      </c>
      <c r="U149" s="30">
        <v>19.55</v>
      </c>
      <c r="V149" s="30">
        <v>3.28</v>
      </c>
      <c r="W149" s="30">
        <v>1.93</v>
      </c>
      <c r="X149" s="65">
        <f t="shared" si="21"/>
        <v>1999.31</v>
      </c>
      <c r="Y149" s="65">
        <v>0.11</v>
      </c>
      <c r="Z149" s="65">
        <v>1.77</v>
      </c>
      <c r="AA149" s="65">
        <f t="shared" si="24"/>
        <v>0.82</v>
      </c>
      <c r="AB149" s="65">
        <f t="shared" si="25"/>
        <v>459.24</v>
      </c>
      <c r="AC149" s="30">
        <v>0.03</v>
      </c>
    </row>
    <row r="150" spans="1:29" x14ac:dyDescent="0.35">
      <c r="A150" s="7" t="s">
        <v>225</v>
      </c>
      <c r="B150" s="7" t="s">
        <v>224</v>
      </c>
      <c r="C150" s="7"/>
      <c r="D150" s="16" t="s">
        <v>223</v>
      </c>
      <c r="E150" s="13" t="s">
        <v>106</v>
      </c>
      <c r="F150" s="7" t="s">
        <v>110</v>
      </c>
      <c r="G150" s="10" t="str">
        <f t="shared" si="19"/>
        <v>01000303004</v>
      </c>
      <c r="H150" s="12" t="s">
        <v>3</v>
      </c>
      <c r="I150" s="11">
        <v>303004</v>
      </c>
      <c r="J150" s="11"/>
      <c r="K150" s="11"/>
      <c r="L150" s="11"/>
      <c r="M150" s="26">
        <v>10530</v>
      </c>
      <c r="N150" s="34">
        <v>1</v>
      </c>
      <c r="O150" s="30">
        <f t="shared" si="26"/>
        <v>7.1942446043165471E-3</v>
      </c>
      <c r="P150" s="50">
        <v>238.89</v>
      </c>
      <c r="Q150" s="30">
        <v>4.1399999999999997</v>
      </c>
      <c r="R150" s="30">
        <v>1.08</v>
      </c>
      <c r="S150" s="58">
        <v>917.25</v>
      </c>
      <c r="T150" s="30">
        <v>9.34</v>
      </c>
      <c r="U150" s="30">
        <v>19.55</v>
      </c>
      <c r="V150" s="30">
        <v>3.28</v>
      </c>
      <c r="W150" s="30">
        <v>1.93</v>
      </c>
      <c r="X150" s="65">
        <f t="shared" si="21"/>
        <v>1999.31</v>
      </c>
      <c r="Y150" s="65">
        <v>0.11</v>
      </c>
      <c r="Z150" s="65">
        <v>1.77</v>
      </c>
      <c r="AA150" s="65">
        <f t="shared" si="24"/>
        <v>0.82</v>
      </c>
      <c r="AB150" s="65">
        <f t="shared" si="25"/>
        <v>459.24</v>
      </c>
      <c r="AC150" s="30">
        <v>0.03</v>
      </c>
    </row>
    <row r="151" spans="1:29" x14ac:dyDescent="0.35">
      <c r="A151" s="7" t="s">
        <v>222</v>
      </c>
      <c r="B151" s="7" t="s">
        <v>215</v>
      </c>
      <c r="C151" s="7"/>
      <c r="D151" s="21" t="s">
        <v>221</v>
      </c>
      <c r="E151" s="16" t="s">
        <v>130</v>
      </c>
      <c r="F151" s="7" t="s">
        <v>110</v>
      </c>
      <c r="G151" s="10" t="str">
        <f t="shared" si="19"/>
        <v>10000390004CJS5651702</v>
      </c>
      <c r="H151" s="12" t="s">
        <v>79</v>
      </c>
      <c r="I151" s="11">
        <v>390004</v>
      </c>
      <c r="J151" s="11" t="s">
        <v>80</v>
      </c>
      <c r="K151" s="11"/>
      <c r="L151" s="11"/>
      <c r="M151" s="26">
        <v>10330</v>
      </c>
      <c r="N151" s="34">
        <v>0.1</v>
      </c>
      <c r="O151" s="30">
        <f t="shared" si="26"/>
        <v>7.1942446043165469E-4</v>
      </c>
      <c r="P151" s="50">
        <v>23.89</v>
      </c>
      <c r="Q151" s="30">
        <v>0.41</v>
      </c>
      <c r="R151" s="30">
        <v>0.11</v>
      </c>
      <c r="S151" s="58">
        <v>91.72</v>
      </c>
      <c r="T151" s="30">
        <v>0.93</v>
      </c>
      <c r="U151" s="30">
        <v>1.95</v>
      </c>
      <c r="V151" s="30">
        <v>0.33</v>
      </c>
      <c r="W151" s="30">
        <v>0.19</v>
      </c>
      <c r="X151" s="65">
        <f t="shared" si="21"/>
        <v>199.93</v>
      </c>
      <c r="Y151" s="65">
        <f t="shared" si="22"/>
        <v>0.01</v>
      </c>
      <c r="Z151" s="65">
        <f t="shared" si="23"/>
        <v>0.18</v>
      </c>
      <c r="AA151" s="65">
        <f t="shared" si="24"/>
        <v>0.08</v>
      </c>
      <c r="AB151" s="65">
        <f t="shared" si="25"/>
        <v>45.92</v>
      </c>
      <c r="AC151" s="30">
        <f t="shared" ref="AC151:AC158" si="27">ROUND(O151*$AC$2,2)</f>
        <v>0</v>
      </c>
    </row>
    <row r="152" spans="1:29" x14ac:dyDescent="0.35">
      <c r="A152" s="7" t="s">
        <v>222</v>
      </c>
      <c r="B152" s="7" t="s">
        <v>215</v>
      </c>
      <c r="C152" s="7"/>
      <c r="D152" s="21" t="s">
        <v>221</v>
      </c>
      <c r="E152" s="16" t="s">
        <v>130</v>
      </c>
      <c r="F152" s="7" t="s">
        <v>110</v>
      </c>
      <c r="G152" s="10" t="str">
        <f t="shared" si="19"/>
        <v>10000390004CJS5601701</v>
      </c>
      <c r="H152" s="12" t="s">
        <v>79</v>
      </c>
      <c r="I152" s="11">
        <v>390004</v>
      </c>
      <c r="J152" s="11" t="s">
        <v>82</v>
      </c>
      <c r="K152" s="11" t="s">
        <v>81</v>
      </c>
      <c r="L152" s="11"/>
      <c r="M152" s="26">
        <v>10330</v>
      </c>
      <c r="N152" s="34">
        <v>0.82</v>
      </c>
      <c r="O152" s="30">
        <f t="shared" si="26"/>
        <v>5.8992805755395681E-3</v>
      </c>
      <c r="P152" s="50">
        <v>195.89</v>
      </c>
      <c r="Q152" s="30">
        <v>3.39</v>
      </c>
      <c r="R152" s="30">
        <v>0.88</v>
      </c>
      <c r="S152" s="58">
        <v>752.14</v>
      </c>
      <c r="T152" s="30">
        <v>7.66</v>
      </c>
      <c r="U152" s="30">
        <v>16.03</v>
      </c>
      <c r="V152" s="30">
        <v>2.69</v>
      </c>
      <c r="W152" s="30">
        <v>1.58</v>
      </c>
      <c r="X152" s="65">
        <f t="shared" si="21"/>
        <v>1639.44</v>
      </c>
      <c r="Y152" s="65">
        <f t="shared" si="22"/>
        <v>0.08</v>
      </c>
      <c r="Z152" s="65">
        <f t="shared" si="23"/>
        <v>1.45</v>
      </c>
      <c r="AA152" s="65">
        <f t="shared" si="24"/>
        <v>0.67</v>
      </c>
      <c r="AB152" s="65">
        <f t="shared" si="25"/>
        <v>376.58</v>
      </c>
      <c r="AC152" s="30">
        <f t="shared" si="27"/>
        <v>0.03</v>
      </c>
    </row>
    <row r="153" spans="1:29" x14ac:dyDescent="0.35">
      <c r="A153" s="7" t="s">
        <v>222</v>
      </c>
      <c r="B153" s="7" t="s">
        <v>215</v>
      </c>
      <c r="C153" s="7"/>
      <c r="D153" s="21" t="s">
        <v>221</v>
      </c>
      <c r="E153" s="13" t="s">
        <v>130</v>
      </c>
      <c r="F153" s="7" t="s">
        <v>110</v>
      </c>
      <c r="G153" s="10" t="str">
        <f t="shared" si="19"/>
        <v>09300390004CJS99001</v>
      </c>
      <c r="H153" s="12" t="s">
        <v>83</v>
      </c>
      <c r="I153" s="11">
        <v>390004</v>
      </c>
      <c r="J153" s="11" t="s">
        <v>84</v>
      </c>
      <c r="K153" s="11" t="s">
        <v>81</v>
      </c>
      <c r="L153" s="11"/>
      <c r="M153" s="26">
        <v>10330</v>
      </c>
      <c r="N153" s="34">
        <v>0.08</v>
      </c>
      <c r="O153" s="30">
        <f t="shared" si="26"/>
        <v>5.7553956834532373E-4</v>
      </c>
      <c r="P153" s="50">
        <v>19.11</v>
      </c>
      <c r="Q153" s="30">
        <v>0.33</v>
      </c>
      <c r="R153" s="30">
        <v>0.09</v>
      </c>
      <c r="S153" s="58">
        <v>73.38</v>
      </c>
      <c r="T153" s="30">
        <v>0.75</v>
      </c>
      <c r="U153" s="30">
        <v>1.56</v>
      </c>
      <c r="V153" s="30">
        <v>0.26</v>
      </c>
      <c r="W153" s="30">
        <v>0.15</v>
      </c>
      <c r="X153" s="65">
        <f t="shared" si="21"/>
        <v>159.94999999999999</v>
      </c>
      <c r="Y153" s="65">
        <f t="shared" si="22"/>
        <v>0.01</v>
      </c>
      <c r="Z153" s="65">
        <f t="shared" si="23"/>
        <v>0.14000000000000001</v>
      </c>
      <c r="AA153" s="65">
        <f t="shared" si="24"/>
        <v>7.0000000000000007E-2</v>
      </c>
      <c r="AB153" s="65">
        <f t="shared" si="25"/>
        <v>36.74</v>
      </c>
      <c r="AC153" s="30">
        <f t="shared" si="27"/>
        <v>0</v>
      </c>
    </row>
    <row r="154" spans="1:29" x14ac:dyDescent="0.35">
      <c r="A154" s="7" t="s">
        <v>220</v>
      </c>
      <c r="B154" s="7" t="s">
        <v>215</v>
      </c>
      <c r="C154" s="7"/>
      <c r="D154" s="16" t="s">
        <v>219</v>
      </c>
      <c r="E154" s="13" t="s">
        <v>106</v>
      </c>
      <c r="F154" s="7" t="s">
        <v>110</v>
      </c>
      <c r="G154" s="10" t="str">
        <f t="shared" si="19"/>
        <v>01000303004</v>
      </c>
      <c r="H154" s="12" t="s">
        <v>3</v>
      </c>
      <c r="I154" s="11">
        <v>303004</v>
      </c>
      <c r="J154" s="11"/>
      <c r="K154" s="11"/>
      <c r="L154" s="11"/>
      <c r="M154" s="26">
        <v>10510</v>
      </c>
      <c r="N154" s="34">
        <v>1</v>
      </c>
      <c r="O154" s="30">
        <f t="shared" si="26"/>
        <v>7.1942446043165471E-3</v>
      </c>
      <c r="P154" s="50">
        <v>238.89</v>
      </c>
      <c r="Q154" s="30">
        <v>4.1399999999999997</v>
      </c>
      <c r="R154" s="30">
        <v>1.08</v>
      </c>
      <c r="S154" s="58">
        <v>917.25</v>
      </c>
      <c r="T154" s="30">
        <v>9.34</v>
      </c>
      <c r="U154" s="30">
        <v>19.55</v>
      </c>
      <c r="V154" s="30">
        <v>3.28</v>
      </c>
      <c r="W154" s="30">
        <v>1.93</v>
      </c>
      <c r="X154" s="65">
        <f t="shared" si="21"/>
        <v>1999.31</v>
      </c>
      <c r="Y154" s="65">
        <f t="shared" si="22"/>
        <v>0.1</v>
      </c>
      <c r="Z154" s="65">
        <f t="shared" si="23"/>
        <v>1.76</v>
      </c>
      <c r="AA154" s="65">
        <f t="shared" si="24"/>
        <v>0.82</v>
      </c>
      <c r="AB154" s="65">
        <f t="shared" si="25"/>
        <v>459.24</v>
      </c>
      <c r="AC154" s="30">
        <f t="shared" si="27"/>
        <v>0.04</v>
      </c>
    </row>
    <row r="155" spans="1:29" x14ac:dyDescent="0.35">
      <c r="A155" s="7" t="s">
        <v>218</v>
      </c>
      <c r="B155" s="7" t="s">
        <v>215</v>
      </c>
      <c r="C155" s="7"/>
      <c r="D155" s="16" t="s">
        <v>217</v>
      </c>
      <c r="E155" s="13" t="s">
        <v>104</v>
      </c>
      <c r="F155" s="7" t="s">
        <v>110</v>
      </c>
      <c r="G155" s="10" t="str">
        <f t="shared" si="19"/>
        <v>0100039900270013</v>
      </c>
      <c r="H155" s="12" t="s">
        <v>3</v>
      </c>
      <c r="I155" s="11">
        <v>399002</v>
      </c>
      <c r="J155" s="11"/>
      <c r="K155" s="11"/>
      <c r="L155" s="11">
        <v>70013</v>
      </c>
      <c r="M155" s="26">
        <v>10260</v>
      </c>
      <c r="N155" s="34">
        <v>1</v>
      </c>
      <c r="O155" s="30">
        <f t="shared" si="26"/>
        <v>7.1942446043165471E-3</v>
      </c>
      <c r="P155" s="50">
        <v>238.89</v>
      </c>
      <c r="Q155" s="30">
        <v>4.1399999999999997</v>
      </c>
      <c r="R155" s="30">
        <v>1.08</v>
      </c>
      <c r="S155" s="58">
        <v>917.25</v>
      </c>
      <c r="T155" s="30">
        <v>9.34</v>
      </c>
      <c r="U155" s="30">
        <v>19.55</v>
      </c>
      <c r="V155" s="30">
        <v>3.28</v>
      </c>
      <c r="W155" s="30">
        <v>1.93</v>
      </c>
      <c r="X155" s="65">
        <f t="shared" si="21"/>
        <v>1999.31</v>
      </c>
      <c r="Y155" s="65">
        <f t="shared" si="22"/>
        <v>0.1</v>
      </c>
      <c r="Z155" s="65">
        <f t="shared" si="23"/>
        <v>1.76</v>
      </c>
      <c r="AA155" s="65">
        <f t="shared" si="24"/>
        <v>0.82</v>
      </c>
      <c r="AB155" s="65">
        <f t="shared" si="25"/>
        <v>459.24</v>
      </c>
      <c r="AC155" s="30">
        <f t="shared" si="27"/>
        <v>0.04</v>
      </c>
    </row>
    <row r="156" spans="1:29" x14ac:dyDescent="0.35">
      <c r="A156" s="7" t="s">
        <v>216</v>
      </c>
      <c r="B156" s="7" t="s">
        <v>215</v>
      </c>
      <c r="C156" s="7"/>
      <c r="D156" s="16" t="s">
        <v>214</v>
      </c>
      <c r="E156" s="16" t="s">
        <v>130</v>
      </c>
      <c r="F156" s="7" t="s">
        <v>110</v>
      </c>
      <c r="G156" s="10" t="str">
        <f t="shared" si="19"/>
        <v>10000390004CJS5651702</v>
      </c>
      <c r="H156" s="12" t="s">
        <v>79</v>
      </c>
      <c r="I156" s="11">
        <v>390004</v>
      </c>
      <c r="J156" s="11" t="s">
        <v>80</v>
      </c>
      <c r="K156" s="11"/>
      <c r="L156" s="11"/>
      <c r="M156" s="26">
        <v>10330</v>
      </c>
      <c r="N156" s="34">
        <v>0.1</v>
      </c>
      <c r="O156" s="30">
        <f t="shared" si="26"/>
        <v>7.1942446043165469E-4</v>
      </c>
      <c r="P156" s="50">
        <v>23.89</v>
      </c>
      <c r="Q156" s="30">
        <v>0.41</v>
      </c>
      <c r="R156" s="30">
        <v>0.11</v>
      </c>
      <c r="S156" s="58">
        <v>91.72</v>
      </c>
      <c r="T156" s="30">
        <v>0.93</v>
      </c>
      <c r="U156" s="30">
        <v>1.95</v>
      </c>
      <c r="V156" s="30">
        <v>0.33</v>
      </c>
      <c r="W156" s="30">
        <v>0.19</v>
      </c>
      <c r="X156" s="65">
        <f t="shared" si="21"/>
        <v>199.93</v>
      </c>
      <c r="Y156" s="65">
        <f t="shared" si="22"/>
        <v>0.01</v>
      </c>
      <c r="Z156" s="65">
        <f t="shared" si="23"/>
        <v>0.18</v>
      </c>
      <c r="AA156" s="65">
        <f t="shared" si="24"/>
        <v>0.08</v>
      </c>
      <c r="AB156" s="65">
        <f t="shared" si="25"/>
        <v>45.92</v>
      </c>
      <c r="AC156" s="30">
        <f t="shared" si="27"/>
        <v>0</v>
      </c>
    </row>
    <row r="157" spans="1:29" x14ac:dyDescent="0.35">
      <c r="A157" s="7" t="s">
        <v>216</v>
      </c>
      <c r="B157" s="7" t="s">
        <v>215</v>
      </c>
      <c r="C157" s="7"/>
      <c r="D157" s="16" t="s">
        <v>214</v>
      </c>
      <c r="E157" s="16" t="s">
        <v>130</v>
      </c>
      <c r="F157" s="7" t="s">
        <v>110</v>
      </c>
      <c r="G157" s="10" t="str">
        <f t="shared" si="19"/>
        <v>10000390004CJS5601701</v>
      </c>
      <c r="H157" s="12" t="s">
        <v>79</v>
      </c>
      <c r="I157" s="11">
        <v>390004</v>
      </c>
      <c r="J157" s="11" t="s">
        <v>82</v>
      </c>
      <c r="K157" s="11" t="s">
        <v>81</v>
      </c>
      <c r="L157" s="11"/>
      <c r="M157" s="26">
        <v>10330</v>
      </c>
      <c r="N157" s="34">
        <v>0.85</v>
      </c>
      <c r="O157" s="30">
        <f t="shared" si="26"/>
        <v>6.1151079136690647E-3</v>
      </c>
      <c r="P157" s="50">
        <v>203.06</v>
      </c>
      <c r="Q157" s="30">
        <v>3.52</v>
      </c>
      <c r="R157" s="30">
        <v>0.92</v>
      </c>
      <c r="S157" s="58">
        <v>779.66</v>
      </c>
      <c r="T157" s="30">
        <v>7.94</v>
      </c>
      <c r="U157" s="30">
        <v>16.62</v>
      </c>
      <c r="V157" s="30">
        <v>2.79</v>
      </c>
      <c r="W157" s="30">
        <v>1.64</v>
      </c>
      <c r="X157" s="65">
        <f t="shared" si="21"/>
        <v>1699.42</v>
      </c>
      <c r="Y157" s="65">
        <f t="shared" si="22"/>
        <v>0.09</v>
      </c>
      <c r="Z157" s="65">
        <f t="shared" si="23"/>
        <v>1.5</v>
      </c>
      <c r="AA157" s="65">
        <f t="shared" si="24"/>
        <v>0.7</v>
      </c>
      <c r="AB157" s="65">
        <f t="shared" si="25"/>
        <v>390.36</v>
      </c>
      <c r="AC157" s="30">
        <f t="shared" si="27"/>
        <v>0.03</v>
      </c>
    </row>
    <row r="158" spans="1:29" x14ac:dyDescent="0.35">
      <c r="A158" s="7" t="s">
        <v>216</v>
      </c>
      <c r="B158" s="7" t="s">
        <v>215</v>
      </c>
      <c r="C158" s="7"/>
      <c r="D158" s="16" t="s">
        <v>214</v>
      </c>
      <c r="E158" s="13" t="s">
        <v>130</v>
      </c>
      <c r="F158" s="7" t="s">
        <v>110</v>
      </c>
      <c r="G158" s="10" t="str">
        <f t="shared" si="19"/>
        <v>09300390004CJS99001</v>
      </c>
      <c r="H158" s="12" t="s">
        <v>83</v>
      </c>
      <c r="I158" s="11">
        <v>390004</v>
      </c>
      <c r="J158" s="11" t="s">
        <v>84</v>
      </c>
      <c r="K158" s="11" t="s">
        <v>81</v>
      </c>
      <c r="L158" s="11"/>
      <c r="M158" s="26">
        <v>10330</v>
      </c>
      <c r="N158" s="34">
        <v>0.05</v>
      </c>
      <c r="O158" s="30">
        <f t="shared" si="26"/>
        <v>3.5971223021582735E-4</v>
      </c>
      <c r="P158" s="50">
        <v>11.94</v>
      </c>
      <c r="Q158" s="30">
        <v>0.21</v>
      </c>
      <c r="R158" s="30">
        <v>0.05</v>
      </c>
      <c r="S158" s="58">
        <v>45.86</v>
      </c>
      <c r="T158" s="30">
        <v>0.47</v>
      </c>
      <c r="U158" s="30">
        <v>0.98</v>
      </c>
      <c r="V158" s="30">
        <v>0.16</v>
      </c>
      <c r="W158" s="30">
        <v>0.1</v>
      </c>
      <c r="X158" s="65">
        <f t="shared" si="21"/>
        <v>99.97</v>
      </c>
      <c r="Y158" s="65">
        <f t="shared" si="22"/>
        <v>0.01</v>
      </c>
      <c r="Z158" s="65">
        <f t="shared" si="23"/>
        <v>0.09</v>
      </c>
      <c r="AA158" s="65">
        <f t="shared" si="24"/>
        <v>0.04</v>
      </c>
      <c r="AB158" s="65">
        <f t="shared" si="25"/>
        <v>22.96</v>
      </c>
      <c r="AC158" s="30">
        <f t="shared" si="27"/>
        <v>0</v>
      </c>
    </row>
    <row r="159" spans="1:29" x14ac:dyDescent="0.35">
      <c r="A159" s="7" t="s">
        <v>213</v>
      </c>
      <c r="B159" s="7" t="s">
        <v>212</v>
      </c>
      <c r="C159" s="7"/>
      <c r="D159" s="16" t="s">
        <v>211</v>
      </c>
      <c r="E159" s="16" t="s">
        <v>151</v>
      </c>
      <c r="F159" s="7" t="s">
        <v>110</v>
      </c>
      <c r="G159" s="10" t="str">
        <f t="shared" si="19"/>
        <v>0100039000370015</v>
      </c>
      <c r="H159" s="12" t="s">
        <v>3</v>
      </c>
      <c r="I159" s="11">
        <v>390003</v>
      </c>
      <c r="J159" s="11"/>
      <c r="K159" s="11"/>
      <c r="L159" s="11">
        <v>70015</v>
      </c>
      <c r="M159" s="26">
        <v>10220</v>
      </c>
      <c r="N159" s="34">
        <v>1</v>
      </c>
      <c r="O159" s="30">
        <f t="shared" si="26"/>
        <v>7.1942446043165471E-3</v>
      </c>
      <c r="P159" s="50">
        <v>238.89</v>
      </c>
      <c r="Q159" s="30">
        <v>4.1399999999999997</v>
      </c>
      <c r="R159" s="30">
        <v>1.08</v>
      </c>
      <c r="S159" s="58">
        <v>917.25</v>
      </c>
      <c r="T159" s="30">
        <v>9.34</v>
      </c>
      <c r="U159" s="30">
        <v>19.55</v>
      </c>
      <c r="V159" s="30">
        <v>3.28</v>
      </c>
      <c r="W159" s="30">
        <v>1.93</v>
      </c>
      <c r="X159" s="65">
        <v>1999.32</v>
      </c>
      <c r="Y159" s="65">
        <f t="shared" si="22"/>
        <v>0.1</v>
      </c>
      <c r="Z159" s="65">
        <f t="shared" si="23"/>
        <v>1.76</v>
      </c>
      <c r="AA159" s="65">
        <f t="shared" si="24"/>
        <v>0.82</v>
      </c>
      <c r="AB159" s="65">
        <v>459.25</v>
      </c>
      <c r="AC159" s="30">
        <v>0.03</v>
      </c>
    </row>
    <row r="160" spans="1:29" x14ac:dyDescent="0.35">
      <c r="A160" s="7" t="s">
        <v>210</v>
      </c>
      <c r="B160" s="7" t="s">
        <v>209</v>
      </c>
      <c r="C160" s="7"/>
      <c r="D160" s="16" t="s">
        <v>208</v>
      </c>
      <c r="E160" s="16" t="s">
        <v>130</v>
      </c>
      <c r="F160" s="7" t="s">
        <v>103</v>
      </c>
      <c r="G160" s="10" t="str">
        <f t="shared" si="19"/>
        <v>01000390002CJS47903</v>
      </c>
      <c r="H160" s="84" t="s">
        <v>3</v>
      </c>
      <c r="I160" s="11">
        <v>390002</v>
      </c>
      <c r="J160" s="32" t="s">
        <v>93</v>
      </c>
      <c r="K160" s="32"/>
      <c r="L160" s="11"/>
      <c r="M160" s="26">
        <v>10320</v>
      </c>
      <c r="N160" s="34">
        <v>1</v>
      </c>
      <c r="O160" s="30">
        <f t="shared" si="26"/>
        <v>7.1942446043165471E-3</v>
      </c>
      <c r="P160" s="50">
        <v>238.89</v>
      </c>
      <c r="Q160" s="30">
        <v>4.1399999999999997</v>
      </c>
      <c r="R160" s="30">
        <v>1.08</v>
      </c>
      <c r="S160" s="58">
        <v>917.25</v>
      </c>
      <c r="T160" s="30">
        <v>9.34</v>
      </c>
      <c r="U160" s="30">
        <v>19.55</v>
      </c>
      <c r="V160" s="30">
        <v>3.28</v>
      </c>
      <c r="W160" s="30">
        <v>1.93</v>
      </c>
      <c r="X160" s="65">
        <v>1999.32</v>
      </c>
      <c r="Y160" s="65">
        <f t="shared" si="22"/>
        <v>0.1</v>
      </c>
      <c r="Z160" s="65">
        <f t="shared" si="23"/>
        <v>1.76</v>
      </c>
      <c r="AA160" s="65">
        <f t="shared" si="24"/>
        <v>0.82</v>
      </c>
      <c r="AB160" s="65">
        <v>459.25</v>
      </c>
      <c r="AC160" s="30">
        <v>0.03</v>
      </c>
    </row>
    <row r="161" spans="1:29" x14ac:dyDescent="0.35">
      <c r="A161" s="7" t="s">
        <v>207</v>
      </c>
      <c r="B161" s="7" t="s">
        <v>206</v>
      </c>
      <c r="C161" s="7"/>
      <c r="D161" s="16" t="s">
        <v>205</v>
      </c>
      <c r="E161" s="16" t="s">
        <v>147</v>
      </c>
      <c r="F161" s="7" t="s">
        <v>110</v>
      </c>
      <c r="G161" s="10" t="str">
        <f t="shared" si="19"/>
        <v>0214056004770080</v>
      </c>
      <c r="H161" s="12" t="s">
        <v>78</v>
      </c>
      <c r="I161" s="11">
        <v>560047</v>
      </c>
      <c r="J161" s="11"/>
      <c r="K161" s="11"/>
      <c r="L161" s="11">
        <v>70080</v>
      </c>
      <c r="M161" s="26">
        <v>10620</v>
      </c>
      <c r="N161" s="34">
        <v>1</v>
      </c>
      <c r="O161" s="30">
        <f t="shared" si="26"/>
        <v>7.1942446043165471E-3</v>
      </c>
      <c r="P161" s="50">
        <v>238.89</v>
      </c>
      <c r="Q161" s="30">
        <v>4.1399999999999997</v>
      </c>
      <c r="R161" s="30">
        <v>1.08</v>
      </c>
      <c r="S161" s="58">
        <v>917.25</v>
      </c>
      <c r="T161" s="30">
        <v>9.34</v>
      </c>
      <c r="U161" s="30">
        <v>19.55</v>
      </c>
      <c r="V161" s="30">
        <v>3.28</v>
      </c>
      <c r="W161" s="30">
        <v>1.93</v>
      </c>
      <c r="X161" s="65">
        <v>1999.32</v>
      </c>
      <c r="Y161" s="65">
        <f t="shared" si="22"/>
        <v>0.1</v>
      </c>
      <c r="Z161" s="65">
        <f t="shared" si="23"/>
        <v>1.76</v>
      </c>
      <c r="AA161" s="65">
        <f t="shared" si="24"/>
        <v>0.82</v>
      </c>
      <c r="AB161" s="65">
        <v>459.25</v>
      </c>
      <c r="AC161" s="30">
        <v>0.03</v>
      </c>
    </row>
    <row r="162" spans="1:29" x14ac:dyDescent="0.35">
      <c r="A162" s="7" t="s">
        <v>204</v>
      </c>
      <c r="B162" s="7" t="s">
        <v>203</v>
      </c>
      <c r="C162" s="7"/>
      <c r="D162" s="16" t="s">
        <v>202</v>
      </c>
      <c r="E162" s="16" t="s">
        <v>130</v>
      </c>
      <c r="F162" s="7" t="s">
        <v>103</v>
      </c>
      <c r="G162" s="10" t="str">
        <f t="shared" si="19"/>
        <v>01000390002CJS47903</v>
      </c>
      <c r="H162" s="84" t="s">
        <v>3</v>
      </c>
      <c r="I162" s="11">
        <v>390002</v>
      </c>
      <c r="J162" s="32" t="s">
        <v>93</v>
      </c>
      <c r="K162" s="32"/>
      <c r="L162" s="11"/>
      <c r="M162" s="26">
        <v>10320</v>
      </c>
      <c r="N162" s="34">
        <v>1</v>
      </c>
      <c r="O162" s="30">
        <f t="shared" si="26"/>
        <v>7.1942446043165471E-3</v>
      </c>
      <c r="P162" s="50">
        <v>238.89</v>
      </c>
      <c r="Q162" s="30">
        <v>4.1399999999999997</v>
      </c>
      <c r="R162" s="30">
        <v>1.08</v>
      </c>
      <c r="S162" s="58">
        <v>917.25</v>
      </c>
      <c r="T162" s="30">
        <v>9.34</v>
      </c>
      <c r="U162" s="30">
        <v>19.55</v>
      </c>
      <c r="V162" s="30">
        <v>3.28</v>
      </c>
      <c r="W162" s="30">
        <v>1.93</v>
      </c>
      <c r="X162" s="65">
        <v>1999.32</v>
      </c>
      <c r="Y162" s="65">
        <f t="shared" si="22"/>
        <v>0.1</v>
      </c>
      <c r="Z162" s="65">
        <f t="shared" si="23"/>
        <v>1.76</v>
      </c>
      <c r="AA162" s="65">
        <f t="shared" si="24"/>
        <v>0.82</v>
      </c>
      <c r="AB162" s="65">
        <v>459.25</v>
      </c>
      <c r="AC162" s="30">
        <v>0.03</v>
      </c>
    </row>
    <row r="163" spans="1:29" x14ac:dyDescent="0.35">
      <c r="A163" s="7" t="s">
        <v>201</v>
      </c>
      <c r="B163" s="7" t="s">
        <v>200</v>
      </c>
      <c r="C163" s="7"/>
      <c r="D163" s="16" t="s">
        <v>199</v>
      </c>
      <c r="E163" s="13" t="s">
        <v>151</v>
      </c>
      <c r="F163" s="7" t="s">
        <v>110</v>
      </c>
      <c r="G163" s="10" t="str">
        <f t="shared" si="19"/>
        <v>0100039000370015</v>
      </c>
      <c r="H163" s="12" t="s">
        <v>3</v>
      </c>
      <c r="I163" s="11">
        <v>390003</v>
      </c>
      <c r="J163" s="11"/>
      <c r="K163" s="11"/>
      <c r="L163" s="11">
        <v>70015</v>
      </c>
      <c r="M163" s="26">
        <v>10220</v>
      </c>
      <c r="N163" s="34">
        <v>1</v>
      </c>
      <c r="O163" s="30">
        <f t="shared" si="26"/>
        <v>7.1942446043165471E-3</v>
      </c>
      <c r="P163" s="50">
        <v>238.89</v>
      </c>
      <c r="Q163" s="30">
        <v>4.1399999999999997</v>
      </c>
      <c r="R163" s="30">
        <v>1.08</v>
      </c>
      <c r="S163" s="58">
        <v>917.25</v>
      </c>
      <c r="T163" s="30">
        <v>9.34</v>
      </c>
      <c r="U163" s="30">
        <v>19.55</v>
      </c>
      <c r="V163" s="30">
        <v>3.28</v>
      </c>
      <c r="W163" s="30">
        <v>1.93</v>
      </c>
      <c r="X163" s="65">
        <v>1999.32</v>
      </c>
      <c r="Y163" s="65">
        <f t="shared" si="22"/>
        <v>0.1</v>
      </c>
      <c r="Z163" s="65">
        <f t="shared" si="23"/>
        <v>1.76</v>
      </c>
      <c r="AA163" s="65">
        <f t="shared" si="24"/>
        <v>0.82</v>
      </c>
      <c r="AB163" s="65">
        <v>459.25</v>
      </c>
      <c r="AC163" s="30">
        <v>0.03</v>
      </c>
    </row>
    <row r="164" spans="1:29" x14ac:dyDescent="0.35">
      <c r="A164" s="7" t="s">
        <v>190</v>
      </c>
      <c r="B164" s="7" t="s">
        <v>198</v>
      </c>
      <c r="C164" s="7"/>
      <c r="D164" s="16" t="s">
        <v>197</v>
      </c>
      <c r="E164" s="13" t="s">
        <v>196</v>
      </c>
      <c r="F164" s="7" t="s">
        <v>110</v>
      </c>
      <c r="G164" s="10" t="str">
        <f t="shared" si="19"/>
        <v>0100039900370014</v>
      </c>
      <c r="H164" s="12" t="s">
        <v>3</v>
      </c>
      <c r="I164" s="11">
        <v>399003</v>
      </c>
      <c r="J164" s="11"/>
      <c r="K164" s="11"/>
      <c r="L164" s="11">
        <v>70014</v>
      </c>
      <c r="M164" s="26">
        <v>10230</v>
      </c>
      <c r="N164" s="34">
        <v>1</v>
      </c>
      <c r="O164" s="30">
        <f t="shared" si="26"/>
        <v>7.1942446043165471E-3</v>
      </c>
      <c r="P164" s="50">
        <v>238.89</v>
      </c>
      <c r="Q164" s="30">
        <v>4.1399999999999997</v>
      </c>
      <c r="R164" s="30">
        <v>1.08</v>
      </c>
      <c r="S164" s="58">
        <v>917.25</v>
      </c>
      <c r="T164" s="30">
        <v>9.34</v>
      </c>
      <c r="U164" s="30">
        <v>19.55</v>
      </c>
      <c r="V164" s="30">
        <v>3.28</v>
      </c>
      <c r="W164" s="30">
        <v>1.93</v>
      </c>
      <c r="X164" s="65">
        <v>1999.32</v>
      </c>
      <c r="Y164" s="65">
        <f t="shared" si="22"/>
        <v>0.1</v>
      </c>
      <c r="Z164" s="65">
        <f t="shared" si="23"/>
        <v>1.76</v>
      </c>
      <c r="AA164" s="65">
        <f t="shared" si="24"/>
        <v>0.82</v>
      </c>
      <c r="AB164" s="65">
        <v>459.25</v>
      </c>
      <c r="AC164" s="30">
        <v>0.03</v>
      </c>
    </row>
    <row r="165" spans="1:29" x14ac:dyDescent="0.35">
      <c r="A165" s="7" t="s">
        <v>190</v>
      </c>
      <c r="B165" s="7" t="s">
        <v>195</v>
      </c>
      <c r="C165" s="7"/>
      <c r="D165" s="16" t="s">
        <v>194</v>
      </c>
      <c r="E165" s="16" t="s">
        <v>147</v>
      </c>
      <c r="F165" s="7" t="s">
        <v>110</v>
      </c>
      <c r="G165" s="10" t="str">
        <f t="shared" si="19"/>
        <v>0214056003570086</v>
      </c>
      <c r="H165" s="12" t="s">
        <v>78</v>
      </c>
      <c r="I165" s="11">
        <v>560035</v>
      </c>
      <c r="J165" s="11"/>
      <c r="K165" s="11"/>
      <c r="L165" s="11">
        <v>70086</v>
      </c>
      <c r="M165" s="26">
        <v>10630</v>
      </c>
      <c r="N165" s="34">
        <v>0.2</v>
      </c>
      <c r="O165" s="30">
        <f t="shared" si="26"/>
        <v>1.4388489208633094E-3</v>
      </c>
      <c r="P165" s="50">
        <v>47.78</v>
      </c>
      <c r="Q165" s="30">
        <v>0.83</v>
      </c>
      <c r="R165" s="30">
        <v>0.22</v>
      </c>
      <c r="S165" s="58">
        <v>183.45</v>
      </c>
      <c r="T165" s="30">
        <v>1.87</v>
      </c>
      <c r="U165" s="30">
        <v>3.91</v>
      </c>
      <c r="V165" s="30">
        <v>0.66</v>
      </c>
      <c r="W165" s="30">
        <v>0.39</v>
      </c>
      <c r="X165" s="65">
        <f t="shared" si="21"/>
        <v>399.86</v>
      </c>
      <c r="Y165" s="65">
        <f t="shared" si="22"/>
        <v>0.02</v>
      </c>
      <c r="Z165" s="65">
        <f t="shared" si="23"/>
        <v>0.35</v>
      </c>
      <c r="AA165" s="65">
        <f t="shared" si="24"/>
        <v>0.16</v>
      </c>
      <c r="AB165" s="65">
        <f t="shared" si="25"/>
        <v>91.85</v>
      </c>
      <c r="AC165" s="30">
        <f t="shared" ref="AC165:AC202" si="28">ROUND(O165*$AC$2,2)</f>
        <v>0.01</v>
      </c>
    </row>
    <row r="166" spans="1:29" x14ac:dyDescent="0.35">
      <c r="A166" s="7" t="s">
        <v>190</v>
      </c>
      <c r="B166" s="7" t="s">
        <v>195</v>
      </c>
      <c r="C166" s="7"/>
      <c r="D166" s="16" t="s">
        <v>194</v>
      </c>
      <c r="E166" s="16" t="s">
        <v>147</v>
      </c>
      <c r="F166" s="7" t="s">
        <v>110</v>
      </c>
      <c r="G166" s="10" t="str">
        <f t="shared" si="19"/>
        <v>0214056004670080</v>
      </c>
      <c r="H166" s="12" t="s">
        <v>78</v>
      </c>
      <c r="I166" s="11">
        <v>560046</v>
      </c>
      <c r="J166" s="11"/>
      <c r="K166" s="11"/>
      <c r="L166" s="11">
        <v>70080</v>
      </c>
      <c r="M166" s="26">
        <v>10630</v>
      </c>
      <c r="N166" s="34">
        <v>0.8</v>
      </c>
      <c r="O166" s="30">
        <f t="shared" si="26"/>
        <v>5.7553956834532375E-3</v>
      </c>
      <c r="P166" s="50">
        <v>191.11</v>
      </c>
      <c r="Q166" s="30">
        <v>3.31</v>
      </c>
      <c r="R166" s="30">
        <v>0.86</v>
      </c>
      <c r="S166" s="58">
        <v>733.8</v>
      </c>
      <c r="T166" s="30">
        <v>7.47</v>
      </c>
      <c r="U166" s="30">
        <v>15.64</v>
      </c>
      <c r="V166" s="30">
        <v>2.62</v>
      </c>
      <c r="W166" s="30">
        <v>1.54</v>
      </c>
      <c r="X166" s="65">
        <f t="shared" si="21"/>
        <v>1599.45</v>
      </c>
      <c r="Y166" s="65">
        <f t="shared" si="22"/>
        <v>0.08</v>
      </c>
      <c r="Z166" s="65">
        <f t="shared" si="23"/>
        <v>1.41</v>
      </c>
      <c r="AA166" s="65">
        <f t="shared" si="24"/>
        <v>0.66</v>
      </c>
      <c r="AB166" s="65">
        <f t="shared" si="25"/>
        <v>367.39</v>
      </c>
      <c r="AC166" s="30">
        <f t="shared" si="28"/>
        <v>0.03</v>
      </c>
    </row>
    <row r="167" spans="1:29" x14ac:dyDescent="0.35">
      <c r="A167" s="7" t="s">
        <v>193</v>
      </c>
      <c r="B167" s="7" t="s">
        <v>192</v>
      </c>
      <c r="C167" s="7"/>
      <c r="D167" s="16" t="s">
        <v>191</v>
      </c>
      <c r="E167" s="13" t="s">
        <v>143</v>
      </c>
      <c r="F167" s="7" t="s">
        <v>110</v>
      </c>
      <c r="G167" s="10" t="str">
        <f t="shared" si="19"/>
        <v>0100039900170010</v>
      </c>
      <c r="H167" s="12" t="s">
        <v>3</v>
      </c>
      <c r="I167" s="11">
        <v>399001</v>
      </c>
      <c r="J167" s="11"/>
      <c r="K167" s="11"/>
      <c r="L167" s="11">
        <v>70010</v>
      </c>
      <c r="M167" s="26">
        <v>10110</v>
      </c>
      <c r="N167" s="34">
        <v>1</v>
      </c>
      <c r="O167" s="30">
        <f t="shared" si="26"/>
        <v>7.1942446043165471E-3</v>
      </c>
      <c r="P167" s="50">
        <v>238.89</v>
      </c>
      <c r="Q167" s="30">
        <v>4.1399999999999997</v>
      </c>
      <c r="R167" s="30">
        <v>1.08</v>
      </c>
      <c r="S167" s="58">
        <v>917.25</v>
      </c>
      <c r="T167" s="30">
        <v>9.34</v>
      </c>
      <c r="U167" s="30">
        <v>19.55</v>
      </c>
      <c r="V167" s="30">
        <v>3.28</v>
      </c>
      <c r="W167" s="30">
        <v>1.93</v>
      </c>
      <c r="X167" s="65">
        <f t="shared" si="21"/>
        <v>1999.31</v>
      </c>
      <c r="Y167" s="65">
        <f t="shared" si="22"/>
        <v>0.1</v>
      </c>
      <c r="Z167" s="65">
        <f t="shared" si="23"/>
        <v>1.76</v>
      </c>
      <c r="AA167" s="65">
        <f t="shared" si="24"/>
        <v>0.82</v>
      </c>
      <c r="AB167" s="65">
        <f t="shared" si="25"/>
        <v>459.24</v>
      </c>
      <c r="AC167" s="30">
        <f t="shared" si="28"/>
        <v>0.04</v>
      </c>
    </row>
    <row r="168" spans="1:29" x14ac:dyDescent="0.35">
      <c r="A168" s="7" t="s">
        <v>190</v>
      </c>
      <c r="B168" s="7" t="s">
        <v>189</v>
      </c>
      <c r="C168" s="7"/>
      <c r="D168" s="16" t="s">
        <v>188</v>
      </c>
      <c r="E168" s="16" t="s">
        <v>111</v>
      </c>
      <c r="F168" s="7" t="s">
        <v>103</v>
      </c>
      <c r="G168" s="10" t="str">
        <f t="shared" si="19"/>
        <v>0100030300370022</v>
      </c>
      <c r="H168" s="12" t="s">
        <v>3</v>
      </c>
      <c r="I168" s="11">
        <v>303003</v>
      </c>
      <c r="J168" s="12"/>
      <c r="K168" s="12"/>
      <c r="L168" s="11">
        <v>70022</v>
      </c>
      <c r="M168" s="26">
        <v>10720</v>
      </c>
      <c r="N168" s="34">
        <v>1</v>
      </c>
      <c r="O168" s="30">
        <f t="shared" si="26"/>
        <v>7.1942446043165471E-3</v>
      </c>
      <c r="P168" s="50">
        <v>238.89</v>
      </c>
      <c r="Q168" s="30">
        <v>4.1399999999999997</v>
      </c>
      <c r="R168" s="30">
        <v>1.08</v>
      </c>
      <c r="S168" s="58">
        <v>917.25</v>
      </c>
      <c r="T168" s="30">
        <v>9.34</v>
      </c>
      <c r="U168" s="30">
        <v>19.55</v>
      </c>
      <c r="V168" s="30">
        <v>3.28</v>
      </c>
      <c r="W168" s="30">
        <v>1.93</v>
      </c>
      <c r="X168" s="65">
        <f t="shared" si="21"/>
        <v>1999.31</v>
      </c>
      <c r="Y168" s="65">
        <f t="shared" si="22"/>
        <v>0.1</v>
      </c>
      <c r="Z168" s="65">
        <f t="shared" si="23"/>
        <v>1.76</v>
      </c>
      <c r="AA168" s="65">
        <f t="shared" si="24"/>
        <v>0.82</v>
      </c>
      <c r="AB168" s="65">
        <f t="shared" si="25"/>
        <v>459.24</v>
      </c>
      <c r="AC168" s="30">
        <f t="shared" si="28"/>
        <v>0.04</v>
      </c>
    </row>
    <row r="169" spans="1:29" x14ac:dyDescent="0.35">
      <c r="A169" s="7" t="s">
        <v>187</v>
      </c>
      <c r="B169" s="7" t="s">
        <v>186</v>
      </c>
      <c r="C169" s="7"/>
      <c r="D169" s="16" t="s">
        <v>185</v>
      </c>
      <c r="E169" s="13" t="s">
        <v>106</v>
      </c>
      <c r="F169" s="7" t="s">
        <v>110</v>
      </c>
      <c r="G169" s="10" t="str">
        <f t="shared" si="19"/>
        <v>01000303004</v>
      </c>
      <c r="H169" s="12" t="s">
        <v>3</v>
      </c>
      <c r="I169" s="11">
        <v>303004</v>
      </c>
      <c r="J169" s="11"/>
      <c r="K169" s="11"/>
      <c r="L169" s="11"/>
      <c r="M169" s="26">
        <v>10530</v>
      </c>
      <c r="N169" s="34">
        <v>1</v>
      </c>
      <c r="O169" s="30">
        <f t="shared" si="26"/>
        <v>7.1942446043165471E-3</v>
      </c>
      <c r="P169" s="50">
        <v>238.89</v>
      </c>
      <c r="Q169" s="30">
        <v>4.1399999999999997</v>
      </c>
      <c r="R169" s="30">
        <v>1.08</v>
      </c>
      <c r="S169" s="58">
        <v>917.25</v>
      </c>
      <c r="T169" s="30">
        <v>9.34</v>
      </c>
      <c r="U169" s="30">
        <v>19.55</v>
      </c>
      <c r="V169" s="30">
        <v>3.28</v>
      </c>
      <c r="W169" s="30">
        <v>1.93</v>
      </c>
      <c r="X169" s="65">
        <f t="shared" si="21"/>
        <v>1999.31</v>
      </c>
      <c r="Y169" s="65">
        <f t="shared" si="22"/>
        <v>0.1</v>
      </c>
      <c r="Z169" s="65">
        <f t="shared" si="23"/>
        <v>1.76</v>
      </c>
      <c r="AA169" s="65">
        <f t="shared" si="24"/>
        <v>0.82</v>
      </c>
      <c r="AB169" s="65">
        <f t="shared" si="25"/>
        <v>459.24</v>
      </c>
      <c r="AC169" s="30">
        <f t="shared" si="28"/>
        <v>0.04</v>
      </c>
    </row>
    <row r="170" spans="1:29" x14ac:dyDescent="0.35">
      <c r="A170" s="7" t="s">
        <v>184</v>
      </c>
      <c r="B170" s="7" t="s">
        <v>183</v>
      </c>
      <c r="C170" s="7"/>
      <c r="D170" s="16" t="s">
        <v>182</v>
      </c>
      <c r="E170" s="13" t="s">
        <v>181</v>
      </c>
      <c r="F170" s="7" t="s">
        <v>110</v>
      </c>
      <c r="G170" s="10" t="str">
        <f t="shared" si="19"/>
        <v>0100039900170011</v>
      </c>
      <c r="H170" s="12" t="s">
        <v>3</v>
      </c>
      <c r="I170" s="11">
        <v>399001</v>
      </c>
      <c r="J170" s="11"/>
      <c r="K170" s="11"/>
      <c r="L170" s="11">
        <v>70011</v>
      </c>
      <c r="M170" s="26">
        <v>10810</v>
      </c>
      <c r="N170" s="34">
        <v>1</v>
      </c>
      <c r="O170" s="30">
        <f t="shared" si="26"/>
        <v>7.1942446043165471E-3</v>
      </c>
      <c r="P170" s="50">
        <v>238.89</v>
      </c>
      <c r="Q170" s="30">
        <v>4.1399999999999997</v>
      </c>
      <c r="R170" s="30">
        <v>1.08</v>
      </c>
      <c r="S170" s="58">
        <v>917.25</v>
      </c>
      <c r="T170" s="30">
        <v>9.34</v>
      </c>
      <c r="U170" s="30">
        <v>19.55</v>
      </c>
      <c r="V170" s="30">
        <v>3.28</v>
      </c>
      <c r="W170" s="30">
        <v>1.93</v>
      </c>
      <c r="X170" s="65">
        <f t="shared" si="21"/>
        <v>1999.31</v>
      </c>
      <c r="Y170" s="65">
        <f t="shared" si="22"/>
        <v>0.1</v>
      </c>
      <c r="Z170" s="65">
        <f t="shared" si="23"/>
        <v>1.76</v>
      </c>
      <c r="AA170" s="65">
        <f t="shared" si="24"/>
        <v>0.82</v>
      </c>
      <c r="AB170" s="65">
        <f t="shared" si="25"/>
        <v>459.24</v>
      </c>
      <c r="AC170" s="30">
        <f t="shared" si="28"/>
        <v>0.04</v>
      </c>
    </row>
    <row r="171" spans="1:29" x14ac:dyDescent="0.35">
      <c r="A171" s="7" t="s">
        <v>180</v>
      </c>
      <c r="B171" s="7" t="s">
        <v>179</v>
      </c>
      <c r="C171" s="7"/>
      <c r="D171" s="16" t="s">
        <v>178</v>
      </c>
      <c r="E171" s="16" t="s">
        <v>104</v>
      </c>
      <c r="F171" s="7" t="s">
        <v>110</v>
      </c>
      <c r="G171" s="10" t="str">
        <f t="shared" si="19"/>
        <v>0100039900270013</v>
      </c>
      <c r="H171" s="12" t="s">
        <v>3</v>
      </c>
      <c r="I171" s="11">
        <v>399002</v>
      </c>
      <c r="J171" s="11"/>
      <c r="K171" s="11"/>
      <c r="L171" s="11">
        <v>70013</v>
      </c>
      <c r="M171" s="26">
        <v>10260</v>
      </c>
      <c r="N171" s="34">
        <v>1</v>
      </c>
      <c r="O171" s="30">
        <f t="shared" si="26"/>
        <v>7.1942446043165471E-3</v>
      </c>
      <c r="P171" s="50">
        <v>238.89</v>
      </c>
      <c r="Q171" s="30">
        <v>4.1399999999999997</v>
      </c>
      <c r="R171" s="30">
        <v>1.08</v>
      </c>
      <c r="S171" s="58">
        <v>917.25</v>
      </c>
      <c r="T171" s="30">
        <v>9.34</v>
      </c>
      <c r="U171" s="30">
        <v>19.55</v>
      </c>
      <c r="V171" s="30">
        <v>3.28</v>
      </c>
      <c r="W171" s="30">
        <v>1.93</v>
      </c>
      <c r="X171" s="65">
        <f t="shared" si="21"/>
        <v>1999.31</v>
      </c>
      <c r="Y171" s="65">
        <f t="shared" si="22"/>
        <v>0.1</v>
      </c>
      <c r="Z171" s="65">
        <f t="shared" si="23"/>
        <v>1.76</v>
      </c>
      <c r="AA171" s="65">
        <f t="shared" si="24"/>
        <v>0.82</v>
      </c>
      <c r="AB171" s="65">
        <f t="shared" si="25"/>
        <v>459.24</v>
      </c>
      <c r="AC171" s="30">
        <f t="shared" si="28"/>
        <v>0.04</v>
      </c>
    </row>
    <row r="172" spans="1:29" x14ac:dyDescent="0.35">
      <c r="A172" s="7" t="s">
        <v>177</v>
      </c>
      <c r="B172" s="7" t="s">
        <v>176</v>
      </c>
      <c r="C172" s="7"/>
      <c r="D172" s="16" t="s">
        <v>175</v>
      </c>
      <c r="E172" s="16" t="s">
        <v>130</v>
      </c>
      <c r="F172" s="7" t="s">
        <v>110</v>
      </c>
      <c r="G172" s="10" t="str">
        <f t="shared" si="19"/>
        <v>10000390004CJS5651702</v>
      </c>
      <c r="H172" s="12" t="s">
        <v>79</v>
      </c>
      <c r="I172" s="11">
        <v>390004</v>
      </c>
      <c r="J172" s="11" t="s">
        <v>80</v>
      </c>
      <c r="K172" s="11"/>
      <c r="L172" s="11"/>
      <c r="M172" s="26">
        <v>10330</v>
      </c>
      <c r="N172" s="34">
        <v>0.05</v>
      </c>
      <c r="O172" s="30">
        <f t="shared" si="26"/>
        <v>3.5971223021582735E-4</v>
      </c>
      <c r="P172" s="50">
        <v>11.94</v>
      </c>
      <c r="Q172" s="30">
        <v>0.21</v>
      </c>
      <c r="R172" s="30">
        <v>0.05</v>
      </c>
      <c r="S172" s="58">
        <v>45.86</v>
      </c>
      <c r="T172" s="30">
        <v>0.47</v>
      </c>
      <c r="U172" s="30">
        <v>0.98</v>
      </c>
      <c r="V172" s="30">
        <v>0.16</v>
      </c>
      <c r="W172" s="30">
        <v>0.1</v>
      </c>
      <c r="X172" s="65">
        <f t="shared" si="21"/>
        <v>99.97</v>
      </c>
      <c r="Y172" s="65">
        <f t="shared" si="22"/>
        <v>0.01</v>
      </c>
      <c r="Z172" s="65">
        <f t="shared" si="23"/>
        <v>0.09</v>
      </c>
      <c r="AA172" s="65">
        <f t="shared" si="24"/>
        <v>0.04</v>
      </c>
      <c r="AB172" s="65">
        <f t="shared" si="25"/>
        <v>22.96</v>
      </c>
      <c r="AC172" s="30">
        <f t="shared" si="28"/>
        <v>0</v>
      </c>
    </row>
    <row r="173" spans="1:29" x14ac:dyDescent="0.35">
      <c r="A173" s="7" t="s">
        <v>177</v>
      </c>
      <c r="B173" s="7" t="s">
        <v>176</v>
      </c>
      <c r="C173" s="7"/>
      <c r="D173" s="16" t="s">
        <v>175</v>
      </c>
      <c r="E173" s="16" t="s">
        <v>130</v>
      </c>
      <c r="F173" s="7" t="s">
        <v>110</v>
      </c>
      <c r="G173" s="10" t="str">
        <f t="shared" si="19"/>
        <v>10000390004CJS5601701</v>
      </c>
      <c r="H173" s="12" t="s">
        <v>79</v>
      </c>
      <c r="I173" s="11">
        <v>390004</v>
      </c>
      <c r="J173" s="11" t="s">
        <v>82</v>
      </c>
      <c r="K173" s="11" t="s">
        <v>81</v>
      </c>
      <c r="L173" s="11"/>
      <c r="M173" s="26">
        <v>10330</v>
      </c>
      <c r="N173" s="34">
        <v>0.85</v>
      </c>
      <c r="O173" s="30">
        <f t="shared" si="26"/>
        <v>6.1151079136690647E-3</v>
      </c>
      <c r="P173" s="50">
        <v>203.06</v>
      </c>
      <c r="Q173" s="30">
        <v>3.52</v>
      </c>
      <c r="R173" s="30">
        <v>0.92</v>
      </c>
      <c r="S173" s="58">
        <v>779.66</v>
      </c>
      <c r="T173" s="30">
        <v>7.94</v>
      </c>
      <c r="U173" s="30">
        <v>16.62</v>
      </c>
      <c r="V173" s="30">
        <v>2.79</v>
      </c>
      <c r="W173" s="30">
        <v>1.64</v>
      </c>
      <c r="X173" s="65">
        <f t="shared" si="21"/>
        <v>1699.42</v>
      </c>
      <c r="Y173" s="65">
        <f t="shared" si="22"/>
        <v>0.09</v>
      </c>
      <c r="Z173" s="65">
        <f t="shared" si="23"/>
        <v>1.5</v>
      </c>
      <c r="AA173" s="65">
        <f t="shared" si="24"/>
        <v>0.7</v>
      </c>
      <c r="AB173" s="65">
        <f t="shared" si="25"/>
        <v>390.36</v>
      </c>
      <c r="AC173" s="30">
        <f t="shared" si="28"/>
        <v>0.03</v>
      </c>
    </row>
    <row r="174" spans="1:29" x14ac:dyDescent="0.35">
      <c r="A174" s="7" t="s">
        <v>177</v>
      </c>
      <c r="B174" s="7" t="s">
        <v>176</v>
      </c>
      <c r="C174" s="7"/>
      <c r="D174" s="16" t="s">
        <v>175</v>
      </c>
      <c r="E174" s="13" t="s">
        <v>130</v>
      </c>
      <c r="F174" s="7" t="s">
        <v>110</v>
      </c>
      <c r="G174" s="10" t="str">
        <f t="shared" si="19"/>
        <v>09300390004CJS99001</v>
      </c>
      <c r="H174" s="12" t="s">
        <v>83</v>
      </c>
      <c r="I174" s="11">
        <v>390004</v>
      </c>
      <c r="J174" s="11" t="s">
        <v>84</v>
      </c>
      <c r="K174" s="11" t="s">
        <v>81</v>
      </c>
      <c r="L174" s="11"/>
      <c r="M174" s="26">
        <v>10330</v>
      </c>
      <c r="N174" s="34">
        <v>0.1</v>
      </c>
      <c r="O174" s="30">
        <f t="shared" si="26"/>
        <v>7.1942446043165469E-4</v>
      </c>
      <c r="P174" s="50">
        <v>23.89</v>
      </c>
      <c r="Q174" s="30">
        <v>0.41</v>
      </c>
      <c r="R174" s="30">
        <v>0.11</v>
      </c>
      <c r="S174" s="58">
        <v>91.72</v>
      </c>
      <c r="T174" s="30">
        <v>0.93</v>
      </c>
      <c r="U174" s="30">
        <v>1.95</v>
      </c>
      <c r="V174" s="30">
        <v>0.33</v>
      </c>
      <c r="W174" s="30">
        <v>0.19</v>
      </c>
      <c r="X174" s="65">
        <f t="shared" si="21"/>
        <v>199.93</v>
      </c>
      <c r="Y174" s="65">
        <f t="shared" si="22"/>
        <v>0.01</v>
      </c>
      <c r="Z174" s="65">
        <f t="shared" si="23"/>
        <v>0.18</v>
      </c>
      <c r="AA174" s="65">
        <f t="shared" si="24"/>
        <v>0.08</v>
      </c>
      <c r="AB174" s="65">
        <f t="shared" si="25"/>
        <v>45.92</v>
      </c>
      <c r="AC174" s="30">
        <f t="shared" si="28"/>
        <v>0</v>
      </c>
    </row>
    <row r="175" spans="1:29" x14ac:dyDescent="0.35">
      <c r="A175" s="7" t="s">
        <v>174</v>
      </c>
      <c r="B175" s="7" t="s">
        <v>173</v>
      </c>
      <c r="C175" s="7"/>
      <c r="D175" s="16" t="s">
        <v>172</v>
      </c>
      <c r="E175" s="13" t="s">
        <v>111</v>
      </c>
      <c r="F175" s="7" t="s">
        <v>103</v>
      </c>
      <c r="G175" s="10" t="str">
        <f t="shared" si="19"/>
        <v>0100030300370022</v>
      </c>
      <c r="H175" s="12" t="s">
        <v>3</v>
      </c>
      <c r="I175" s="11">
        <v>303003</v>
      </c>
      <c r="J175" s="11"/>
      <c r="K175" s="11"/>
      <c r="L175" s="11">
        <v>70022</v>
      </c>
      <c r="M175" s="26">
        <v>10720</v>
      </c>
      <c r="N175" s="34">
        <v>1</v>
      </c>
      <c r="O175" s="30">
        <f t="shared" si="26"/>
        <v>7.1942446043165471E-3</v>
      </c>
      <c r="P175" s="50">
        <v>238.89</v>
      </c>
      <c r="Q175" s="30">
        <v>4.1399999999999997</v>
      </c>
      <c r="R175" s="30">
        <v>1.08</v>
      </c>
      <c r="S175" s="58">
        <v>917.25</v>
      </c>
      <c r="T175" s="30">
        <v>9.34</v>
      </c>
      <c r="U175" s="30">
        <v>19.55</v>
      </c>
      <c r="V175" s="30">
        <v>3.28</v>
      </c>
      <c r="W175" s="30">
        <v>1.93</v>
      </c>
      <c r="X175" s="65">
        <f t="shared" si="21"/>
        <v>1999.31</v>
      </c>
      <c r="Y175" s="65">
        <f t="shared" si="22"/>
        <v>0.1</v>
      </c>
      <c r="Z175" s="65">
        <f t="shared" si="23"/>
        <v>1.76</v>
      </c>
      <c r="AA175" s="65">
        <f t="shared" si="24"/>
        <v>0.82</v>
      </c>
      <c r="AB175" s="65">
        <f t="shared" si="25"/>
        <v>459.24</v>
      </c>
      <c r="AC175" s="30">
        <f t="shared" si="28"/>
        <v>0.04</v>
      </c>
    </row>
    <row r="176" spans="1:29" x14ac:dyDescent="0.35">
      <c r="A176" s="7" t="s">
        <v>504</v>
      </c>
      <c r="B176" s="7" t="s">
        <v>503</v>
      </c>
      <c r="C176" s="7"/>
      <c r="D176" s="16" t="s">
        <v>170</v>
      </c>
      <c r="E176" s="13" t="s">
        <v>130</v>
      </c>
      <c r="F176" s="7" t="s">
        <v>110</v>
      </c>
      <c r="G176" s="10" t="str">
        <f t="shared" si="19"/>
        <v>01000390004CJS70058</v>
      </c>
      <c r="H176" s="12" t="s">
        <v>3</v>
      </c>
      <c r="I176" s="11">
        <v>390004</v>
      </c>
      <c r="J176" s="11" t="s">
        <v>90</v>
      </c>
      <c r="K176" s="11" t="s">
        <v>81</v>
      </c>
      <c r="L176" s="11"/>
      <c r="M176" s="26">
        <v>10340</v>
      </c>
      <c r="N176" s="34">
        <v>0.9</v>
      </c>
      <c r="O176" s="30">
        <f t="shared" si="26"/>
        <v>6.4748201438848919E-3</v>
      </c>
      <c r="P176" s="50">
        <v>215</v>
      </c>
      <c r="Q176" s="30">
        <v>3.72</v>
      </c>
      <c r="R176" s="30">
        <v>0.97</v>
      </c>
      <c r="S176" s="58">
        <v>825.52</v>
      </c>
      <c r="T176" s="30">
        <v>8.41</v>
      </c>
      <c r="U176" s="30">
        <v>17.59</v>
      </c>
      <c r="V176" s="30">
        <v>2.95</v>
      </c>
      <c r="W176" s="30">
        <v>1.73</v>
      </c>
      <c r="X176" s="65">
        <f t="shared" si="21"/>
        <v>1799.38</v>
      </c>
      <c r="Y176" s="65">
        <f t="shared" si="22"/>
        <v>0.09</v>
      </c>
      <c r="Z176" s="65">
        <f t="shared" si="23"/>
        <v>1.59</v>
      </c>
      <c r="AA176" s="65">
        <f t="shared" si="24"/>
        <v>0.74</v>
      </c>
      <c r="AB176" s="65">
        <f t="shared" si="25"/>
        <v>413.32</v>
      </c>
      <c r="AC176" s="30">
        <f t="shared" si="28"/>
        <v>0.03</v>
      </c>
    </row>
    <row r="177" spans="1:29" x14ac:dyDescent="0.35">
      <c r="A177" s="7" t="s">
        <v>504</v>
      </c>
      <c r="B177" s="7" t="s">
        <v>503</v>
      </c>
      <c r="C177" s="7"/>
      <c r="D177" s="16" t="s">
        <v>170</v>
      </c>
      <c r="E177" s="13" t="s">
        <v>130</v>
      </c>
      <c r="F177" s="7" t="s">
        <v>110</v>
      </c>
      <c r="G177" s="10" t="str">
        <f t="shared" si="19"/>
        <v>01000390004CJS70059</v>
      </c>
      <c r="H177" s="12" t="s">
        <v>3</v>
      </c>
      <c r="I177" s="11">
        <v>390004</v>
      </c>
      <c r="J177" s="11" t="s">
        <v>92</v>
      </c>
      <c r="K177" s="22" t="s">
        <v>81</v>
      </c>
      <c r="L177" s="11"/>
      <c r="M177" s="26">
        <v>10340</v>
      </c>
      <c r="N177" s="34">
        <v>0.05</v>
      </c>
      <c r="O177" s="30">
        <f t="shared" si="26"/>
        <v>3.5971223021582735E-4</v>
      </c>
      <c r="P177" s="50">
        <v>11.94</v>
      </c>
      <c r="Q177" s="30">
        <v>0.21</v>
      </c>
      <c r="R177" s="30">
        <v>0.05</v>
      </c>
      <c r="S177" s="58">
        <v>45.86</v>
      </c>
      <c r="T177" s="30">
        <v>0.47</v>
      </c>
      <c r="U177" s="30">
        <v>0.98</v>
      </c>
      <c r="V177" s="30">
        <v>0.16</v>
      </c>
      <c r="W177" s="30">
        <v>0.1</v>
      </c>
      <c r="X177" s="65">
        <f t="shared" si="21"/>
        <v>99.97</v>
      </c>
      <c r="Y177" s="65">
        <f t="shared" si="22"/>
        <v>0.01</v>
      </c>
      <c r="Z177" s="65">
        <f t="shared" si="23"/>
        <v>0.09</v>
      </c>
      <c r="AA177" s="65">
        <f t="shared" si="24"/>
        <v>0.04</v>
      </c>
      <c r="AB177" s="65">
        <f t="shared" si="25"/>
        <v>22.96</v>
      </c>
      <c r="AC177" s="30">
        <f t="shared" si="28"/>
        <v>0</v>
      </c>
    </row>
    <row r="178" spans="1:29" x14ac:dyDescent="0.35">
      <c r="A178" s="7" t="s">
        <v>330</v>
      </c>
      <c r="B178" s="7" t="s">
        <v>503</v>
      </c>
      <c r="C178" s="7"/>
      <c r="D178" s="16" t="s">
        <v>170</v>
      </c>
      <c r="E178" s="13" t="s">
        <v>130</v>
      </c>
      <c r="F178" s="7" t="s">
        <v>110</v>
      </c>
      <c r="G178" s="10" t="str">
        <f t="shared" si="19"/>
        <v>01000390004CJS70053</v>
      </c>
      <c r="H178" s="12" t="s">
        <v>3</v>
      </c>
      <c r="I178" s="11">
        <v>390004</v>
      </c>
      <c r="J178" s="11" t="s">
        <v>91</v>
      </c>
      <c r="K178" s="11" t="s">
        <v>81</v>
      </c>
      <c r="L178" s="11"/>
      <c r="M178" s="26">
        <v>10340</v>
      </c>
      <c r="N178" s="34">
        <v>0.05</v>
      </c>
      <c r="O178" s="30">
        <f t="shared" si="26"/>
        <v>3.5971223021582735E-4</v>
      </c>
      <c r="P178" s="50">
        <v>11.94</v>
      </c>
      <c r="Q178" s="30">
        <v>0.21</v>
      </c>
      <c r="R178" s="30">
        <v>0.05</v>
      </c>
      <c r="S178" s="58">
        <v>45.86</v>
      </c>
      <c r="T178" s="30">
        <v>0.47</v>
      </c>
      <c r="U178" s="30">
        <v>0.98</v>
      </c>
      <c r="V178" s="30">
        <v>0.16</v>
      </c>
      <c r="W178" s="30">
        <v>0.1</v>
      </c>
      <c r="X178" s="65">
        <f t="shared" si="21"/>
        <v>99.97</v>
      </c>
      <c r="Y178" s="65">
        <f t="shared" si="22"/>
        <v>0.01</v>
      </c>
      <c r="Z178" s="65">
        <f t="shared" si="23"/>
        <v>0.09</v>
      </c>
      <c r="AA178" s="65">
        <f t="shared" si="24"/>
        <v>0.04</v>
      </c>
      <c r="AB178" s="65">
        <f t="shared" si="25"/>
        <v>22.96</v>
      </c>
      <c r="AC178" s="30">
        <f t="shared" si="28"/>
        <v>0</v>
      </c>
    </row>
    <row r="179" spans="1:29" x14ac:dyDescent="0.35">
      <c r="A179" s="7" t="s">
        <v>169</v>
      </c>
      <c r="B179" s="7" t="s">
        <v>168</v>
      </c>
      <c r="C179" s="7"/>
      <c r="D179" s="16" t="s">
        <v>167</v>
      </c>
      <c r="E179" s="13" t="s">
        <v>151</v>
      </c>
      <c r="F179" s="7" t="s">
        <v>110</v>
      </c>
      <c r="G179" s="10" t="str">
        <f t="shared" si="19"/>
        <v>0100039000370015</v>
      </c>
      <c r="H179" s="12" t="s">
        <v>3</v>
      </c>
      <c r="I179" s="11">
        <v>390003</v>
      </c>
      <c r="J179" s="11"/>
      <c r="K179" s="11"/>
      <c r="L179" s="11">
        <v>70015</v>
      </c>
      <c r="M179" s="26">
        <v>10220</v>
      </c>
      <c r="N179" s="34">
        <v>1</v>
      </c>
      <c r="O179" s="30">
        <f t="shared" si="26"/>
        <v>7.1942446043165471E-3</v>
      </c>
      <c r="P179" s="50">
        <v>238.89</v>
      </c>
      <c r="Q179" s="30">
        <v>4.1399999999999997</v>
      </c>
      <c r="R179" s="30">
        <v>1.08</v>
      </c>
      <c r="S179" s="58">
        <v>917.25</v>
      </c>
      <c r="T179" s="30">
        <v>9.34</v>
      </c>
      <c r="U179" s="30">
        <v>19.55</v>
      </c>
      <c r="V179" s="30">
        <v>3.28</v>
      </c>
      <c r="W179" s="30">
        <v>1.93</v>
      </c>
      <c r="X179" s="65">
        <f t="shared" si="21"/>
        <v>1999.31</v>
      </c>
      <c r="Y179" s="65">
        <f t="shared" si="22"/>
        <v>0.1</v>
      </c>
      <c r="Z179" s="65">
        <f t="shared" si="23"/>
        <v>1.76</v>
      </c>
      <c r="AA179" s="65">
        <f t="shared" si="24"/>
        <v>0.82</v>
      </c>
      <c r="AB179" s="65">
        <f t="shared" si="25"/>
        <v>459.24</v>
      </c>
      <c r="AC179" s="30">
        <f t="shared" si="28"/>
        <v>0.04</v>
      </c>
    </row>
    <row r="180" spans="1:29" x14ac:dyDescent="0.35">
      <c r="A180" s="7" t="s">
        <v>166</v>
      </c>
      <c r="B180" s="7" t="s">
        <v>165</v>
      </c>
      <c r="C180" s="7"/>
      <c r="D180" s="16" t="s">
        <v>164</v>
      </c>
      <c r="E180" s="16" t="s">
        <v>130</v>
      </c>
      <c r="F180" s="7" t="s">
        <v>110</v>
      </c>
      <c r="G180" s="10" t="str">
        <f t="shared" si="19"/>
        <v>10000390004CJS67028</v>
      </c>
      <c r="H180" s="12" t="s">
        <v>79</v>
      </c>
      <c r="I180" s="17">
        <v>390004</v>
      </c>
      <c r="J180" s="20" t="s">
        <v>94</v>
      </c>
      <c r="K180" s="20" t="s">
        <v>505</v>
      </c>
      <c r="L180" s="17"/>
      <c r="M180" s="33">
        <v>10320</v>
      </c>
      <c r="N180" s="37">
        <v>0.4</v>
      </c>
      <c r="O180" s="30">
        <f t="shared" si="26"/>
        <v>2.8776978417266188E-3</v>
      </c>
      <c r="P180" s="50">
        <v>95.56</v>
      </c>
      <c r="Q180" s="30">
        <v>1.65</v>
      </c>
      <c r="R180" s="30">
        <v>0.43</v>
      </c>
      <c r="S180" s="58">
        <v>366.9</v>
      </c>
      <c r="T180" s="30">
        <v>3.74</v>
      </c>
      <c r="U180" s="30">
        <v>7.82</v>
      </c>
      <c r="V180" s="30">
        <v>1.31</v>
      </c>
      <c r="W180" s="30">
        <v>0.77</v>
      </c>
      <c r="X180" s="65">
        <f t="shared" si="21"/>
        <v>799.73</v>
      </c>
      <c r="Y180" s="65">
        <f t="shared" si="22"/>
        <v>0.04</v>
      </c>
      <c r="Z180" s="65">
        <f t="shared" si="23"/>
        <v>0.71</v>
      </c>
      <c r="AA180" s="65">
        <f t="shared" si="24"/>
        <v>0.33</v>
      </c>
      <c r="AB180" s="65">
        <f t="shared" si="25"/>
        <v>183.7</v>
      </c>
      <c r="AC180" s="30">
        <f t="shared" si="28"/>
        <v>0.01</v>
      </c>
    </row>
    <row r="181" spans="1:29" x14ac:dyDescent="0.35">
      <c r="A181" s="7" t="s">
        <v>166</v>
      </c>
      <c r="B181" s="7" t="s">
        <v>165</v>
      </c>
      <c r="C181" s="7"/>
      <c r="D181" s="16" t="s">
        <v>164</v>
      </c>
      <c r="E181" s="16" t="s">
        <v>130</v>
      </c>
      <c r="F181" s="7" t="s">
        <v>110</v>
      </c>
      <c r="G181" s="10" t="str">
        <f t="shared" si="19"/>
        <v>10000390004CJS5601701</v>
      </c>
      <c r="H181" s="12" t="s">
        <v>79</v>
      </c>
      <c r="I181" s="17">
        <v>390004</v>
      </c>
      <c r="J181" s="11" t="s">
        <v>82</v>
      </c>
      <c r="K181" s="11" t="s">
        <v>81</v>
      </c>
      <c r="L181" s="17"/>
      <c r="M181" s="33">
        <v>10320</v>
      </c>
      <c r="N181" s="37">
        <v>0.6</v>
      </c>
      <c r="O181" s="30">
        <f t="shared" si="26"/>
        <v>4.3165467625899279E-3</v>
      </c>
      <c r="P181" s="50">
        <v>143.33000000000001</v>
      </c>
      <c r="Q181" s="30">
        <v>2.48</v>
      </c>
      <c r="R181" s="30">
        <v>0.65</v>
      </c>
      <c r="S181" s="58">
        <v>550.35</v>
      </c>
      <c r="T181" s="30">
        <v>5.6</v>
      </c>
      <c r="U181" s="30">
        <v>11.73</v>
      </c>
      <c r="V181" s="30">
        <v>1.97</v>
      </c>
      <c r="W181" s="30">
        <v>1.1599999999999999</v>
      </c>
      <c r="X181" s="65">
        <f t="shared" si="21"/>
        <v>1199.5899999999999</v>
      </c>
      <c r="Y181" s="65">
        <f t="shared" si="22"/>
        <v>0.06</v>
      </c>
      <c r="Z181" s="65">
        <f t="shared" si="23"/>
        <v>1.06</v>
      </c>
      <c r="AA181" s="65">
        <f t="shared" si="24"/>
        <v>0.49</v>
      </c>
      <c r="AB181" s="65">
        <f t="shared" si="25"/>
        <v>275.55</v>
      </c>
      <c r="AC181" s="30">
        <f t="shared" si="28"/>
        <v>0.02</v>
      </c>
    </row>
    <row r="182" spans="1:29" x14ac:dyDescent="0.35">
      <c r="A182" s="7" t="s">
        <v>163</v>
      </c>
      <c r="B182" s="7" t="s">
        <v>162</v>
      </c>
      <c r="C182" s="7"/>
      <c r="D182" s="16" t="s">
        <v>161</v>
      </c>
      <c r="E182" s="16" t="s">
        <v>151</v>
      </c>
      <c r="F182" s="7" t="s">
        <v>110</v>
      </c>
      <c r="G182" s="10" t="str">
        <f t="shared" si="19"/>
        <v>10000390004CJS5601701</v>
      </c>
      <c r="H182" s="12" t="s">
        <v>79</v>
      </c>
      <c r="I182" s="11">
        <v>390004</v>
      </c>
      <c r="J182" s="11" t="s">
        <v>82</v>
      </c>
      <c r="K182" s="11" t="s">
        <v>81</v>
      </c>
      <c r="L182" s="11"/>
      <c r="M182" s="26">
        <v>10220</v>
      </c>
      <c r="N182" s="34">
        <v>0.5</v>
      </c>
      <c r="O182" s="30">
        <f t="shared" si="26"/>
        <v>3.5971223021582736E-3</v>
      </c>
      <c r="P182" s="50">
        <v>119.44</v>
      </c>
      <c r="Q182" s="30">
        <v>2.0699999999999998</v>
      </c>
      <c r="R182" s="30">
        <v>0.54</v>
      </c>
      <c r="S182" s="58">
        <v>458.62</v>
      </c>
      <c r="T182" s="30">
        <v>4.67</v>
      </c>
      <c r="U182" s="30">
        <v>9.77</v>
      </c>
      <c r="V182" s="30">
        <v>1.64</v>
      </c>
      <c r="W182" s="30">
        <v>0.96</v>
      </c>
      <c r="X182" s="65">
        <f t="shared" si="21"/>
        <v>999.66</v>
      </c>
      <c r="Y182" s="65">
        <f t="shared" si="22"/>
        <v>0.05</v>
      </c>
      <c r="Z182" s="65">
        <f t="shared" si="23"/>
        <v>0.88</v>
      </c>
      <c r="AA182" s="65">
        <f t="shared" si="24"/>
        <v>0.41</v>
      </c>
      <c r="AB182" s="65">
        <f t="shared" si="25"/>
        <v>229.62</v>
      </c>
      <c r="AC182" s="30">
        <f t="shared" si="28"/>
        <v>0.02</v>
      </c>
    </row>
    <row r="183" spans="1:29" x14ac:dyDescent="0.35">
      <c r="A183" s="7" t="s">
        <v>163</v>
      </c>
      <c r="B183" s="7" t="s">
        <v>162</v>
      </c>
      <c r="C183" s="7"/>
      <c r="D183" s="16" t="s">
        <v>161</v>
      </c>
      <c r="E183" s="13" t="s">
        <v>151</v>
      </c>
      <c r="F183" s="7" t="s">
        <v>110</v>
      </c>
      <c r="G183" s="10" t="str">
        <f t="shared" si="19"/>
        <v>0100039000370015</v>
      </c>
      <c r="H183" s="12" t="s">
        <v>3</v>
      </c>
      <c r="I183" s="11">
        <v>390003</v>
      </c>
      <c r="J183" s="11"/>
      <c r="K183" s="11"/>
      <c r="L183" s="11">
        <v>70015</v>
      </c>
      <c r="M183" s="26">
        <v>10220</v>
      </c>
      <c r="N183" s="34">
        <v>0.5</v>
      </c>
      <c r="O183" s="30">
        <f t="shared" si="26"/>
        <v>3.5971223021582736E-3</v>
      </c>
      <c r="P183" s="50">
        <v>119.44</v>
      </c>
      <c r="Q183" s="30">
        <v>2.0699999999999998</v>
      </c>
      <c r="R183" s="30">
        <v>0.54</v>
      </c>
      <c r="S183" s="58">
        <v>458.62</v>
      </c>
      <c r="T183" s="30">
        <v>4.67</v>
      </c>
      <c r="U183" s="30">
        <v>9.77</v>
      </c>
      <c r="V183" s="30">
        <v>1.64</v>
      </c>
      <c r="W183" s="30">
        <v>0.96</v>
      </c>
      <c r="X183" s="65">
        <f t="shared" si="21"/>
        <v>999.66</v>
      </c>
      <c r="Y183" s="65">
        <f t="shared" si="22"/>
        <v>0.05</v>
      </c>
      <c r="Z183" s="65">
        <f t="shared" si="23"/>
        <v>0.88</v>
      </c>
      <c r="AA183" s="65">
        <f t="shared" si="24"/>
        <v>0.41</v>
      </c>
      <c r="AB183" s="65">
        <f t="shared" si="25"/>
        <v>229.62</v>
      </c>
      <c r="AC183" s="30">
        <f t="shared" si="28"/>
        <v>0.02</v>
      </c>
    </row>
    <row r="184" spans="1:29" x14ac:dyDescent="0.35">
      <c r="A184" s="7" t="s">
        <v>160</v>
      </c>
      <c r="B184" s="7" t="s">
        <v>159</v>
      </c>
      <c r="C184" s="3"/>
      <c r="D184" s="15" t="s">
        <v>158</v>
      </c>
      <c r="E184" s="13" t="s">
        <v>111</v>
      </c>
      <c r="F184" s="7" t="s">
        <v>110</v>
      </c>
      <c r="G184" s="10" t="str">
        <f t="shared" si="19"/>
        <v>0100030300370022</v>
      </c>
      <c r="H184" s="12" t="s">
        <v>3</v>
      </c>
      <c r="I184" s="11">
        <v>303003</v>
      </c>
      <c r="J184" s="12"/>
      <c r="K184" s="12"/>
      <c r="L184" s="11">
        <v>70022</v>
      </c>
      <c r="M184" s="26">
        <v>10720</v>
      </c>
      <c r="N184" s="34">
        <v>1</v>
      </c>
      <c r="O184" s="30">
        <f t="shared" si="26"/>
        <v>7.1942446043165471E-3</v>
      </c>
      <c r="P184" s="50">
        <v>238.89</v>
      </c>
      <c r="Q184" s="30">
        <v>4.1399999999999997</v>
      </c>
      <c r="R184" s="30">
        <v>1.08</v>
      </c>
      <c r="S184" s="58">
        <v>917.25</v>
      </c>
      <c r="T184" s="30">
        <v>9.34</v>
      </c>
      <c r="U184" s="30">
        <v>19.55</v>
      </c>
      <c r="V184" s="30">
        <v>3.28</v>
      </c>
      <c r="W184" s="30">
        <v>1.93</v>
      </c>
      <c r="X184" s="65">
        <f t="shared" si="21"/>
        <v>1999.31</v>
      </c>
      <c r="Y184" s="65">
        <f t="shared" si="22"/>
        <v>0.1</v>
      </c>
      <c r="Z184" s="65">
        <f t="shared" si="23"/>
        <v>1.76</v>
      </c>
      <c r="AA184" s="65">
        <f t="shared" si="24"/>
        <v>0.82</v>
      </c>
      <c r="AB184" s="65">
        <f t="shared" si="25"/>
        <v>459.24</v>
      </c>
      <c r="AC184" s="30">
        <f t="shared" si="28"/>
        <v>0.04</v>
      </c>
    </row>
    <row r="185" spans="1:29" x14ac:dyDescent="0.35">
      <c r="A185" s="7" t="s">
        <v>157</v>
      </c>
      <c r="B185" s="7" t="s">
        <v>156</v>
      </c>
      <c r="C185" s="3"/>
      <c r="D185" s="15" t="s">
        <v>155</v>
      </c>
      <c r="E185" s="13" t="s">
        <v>151</v>
      </c>
      <c r="F185" s="7" t="s">
        <v>110</v>
      </c>
      <c r="G185" s="10" t="str">
        <f t="shared" si="19"/>
        <v>10000390004CJS5601701</v>
      </c>
      <c r="H185" s="12" t="s">
        <v>79</v>
      </c>
      <c r="I185" s="17">
        <v>390004</v>
      </c>
      <c r="J185" s="11" t="s">
        <v>82</v>
      </c>
      <c r="K185" s="11" t="s">
        <v>81</v>
      </c>
      <c r="L185" s="11"/>
      <c r="M185" s="26">
        <v>10220</v>
      </c>
      <c r="N185" s="34">
        <v>0.9</v>
      </c>
      <c r="O185" s="30">
        <f t="shared" si="26"/>
        <v>6.4748201438848919E-3</v>
      </c>
      <c r="P185" s="50">
        <v>215</v>
      </c>
      <c r="Q185" s="30">
        <v>3.72</v>
      </c>
      <c r="R185" s="30">
        <v>0.97</v>
      </c>
      <c r="S185" s="58">
        <v>825.52</v>
      </c>
      <c r="T185" s="30">
        <v>8.41</v>
      </c>
      <c r="U185" s="30">
        <v>17.59</v>
      </c>
      <c r="V185" s="30">
        <v>2.95</v>
      </c>
      <c r="W185" s="30">
        <v>1.73</v>
      </c>
      <c r="X185" s="65">
        <f t="shared" si="21"/>
        <v>1799.38</v>
      </c>
      <c r="Y185" s="65">
        <f t="shared" si="22"/>
        <v>0.09</v>
      </c>
      <c r="Z185" s="65">
        <f t="shared" si="23"/>
        <v>1.59</v>
      </c>
      <c r="AA185" s="65">
        <f t="shared" si="24"/>
        <v>0.74</v>
      </c>
      <c r="AB185" s="65">
        <f t="shared" si="25"/>
        <v>413.32</v>
      </c>
      <c r="AC185" s="30">
        <f t="shared" si="28"/>
        <v>0.03</v>
      </c>
    </row>
    <row r="186" spans="1:29" x14ac:dyDescent="0.35">
      <c r="A186" s="7" t="s">
        <v>157</v>
      </c>
      <c r="B186" s="7" t="s">
        <v>156</v>
      </c>
      <c r="C186" s="3"/>
      <c r="D186" s="15" t="s">
        <v>155</v>
      </c>
      <c r="E186" s="13" t="s">
        <v>151</v>
      </c>
      <c r="F186" s="7"/>
      <c r="G186" s="10" t="str">
        <f t="shared" si="19"/>
        <v>07040390004CJS7101601</v>
      </c>
      <c r="H186" s="12" t="s">
        <v>85</v>
      </c>
      <c r="I186" s="11">
        <v>390004</v>
      </c>
      <c r="J186" s="11" t="s">
        <v>86</v>
      </c>
      <c r="K186" s="11" t="s">
        <v>81</v>
      </c>
      <c r="L186" s="11"/>
      <c r="M186" s="26">
        <v>10220</v>
      </c>
      <c r="N186" s="34">
        <v>0.05</v>
      </c>
      <c r="O186" s="30">
        <f t="shared" si="26"/>
        <v>3.5971223021582735E-4</v>
      </c>
      <c r="P186" s="50">
        <v>11.94</v>
      </c>
      <c r="Q186" s="30">
        <v>0.21</v>
      </c>
      <c r="R186" s="30">
        <v>0.05</v>
      </c>
      <c r="S186" s="58">
        <v>45.86</v>
      </c>
      <c r="T186" s="30">
        <v>0.47</v>
      </c>
      <c r="U186" s="30">
        <v>0.98</v>
      </c>
      <c r="V186" s="30">
        <v>0.16</v>
      </c>
      <c r="W186" s="30">
        <v>0.1</v>
      </c>
      <c r="X186" s="65">
        <f t="shared" si="21"/>
        <v>99.97</v>
      </c>
      <c r="Y186" s="65">
        <f t="shared" si="22"/>
        <v>0.01</v>
      </c>
      <c r="Z186" s="65">
        <f t="shared" si="23"/>
        <v>0.09</v>
      </c>
      <c r="AA186" s="65">
        <f t="shared" si="24"/>
        <v>0.04</v>
      </c>
      <c r="AB186" s="65">
        <f t="shared" si="25"/>
        <v>22.96</v>
      </c>
      <c r="AC186" s="30">
        <f t="shared" si="28"/>
        <v>0</v>
      </c>
    </row>
    <row r="187" spans="1:29" x14ac:dyDescent="0.35">
      <c r="A187" s="7" t="s">
        <v>157</v>
      </c>
      <c r="B187" s="7" t="s">
        <v>156</v>
      </c>
      <c r="C187" s="3"/>
      <c r="D187" s="15" t="s">
        <v>155</v>
      </c>
      <c r="E187" s="13" t="s">
        <v>151</v>
      </c>
      <c r="F187" s="7"/>
      <c r="G187" s="10" t="str">
        <f t="shared" si="19"/>
        <v>09300390004CJS99001</v>
      </c>
      <c r="H187" s="12" t="s">
        <v>83</v>
      </c>
      <c r="I187" s="11">
        <v>390004</v>
      </c>
      <c r="J187" s="11" t="s">
        <v>84</v>
      </c>
      <c r="K187" s="11" t="s">
        <v>81</v>
      </c>
      <c r="L187" s="11"/>
      <c r="M187" s="26">
        <v>10220</v>
      </c>
      <c r="N187" s="34">
        <v>0.05</v>
      </c>
      <c r="O187" s="30">
        <f t="shared" si="26"/>
        <v>3.5971223021582735E-4</v>
      </c>
      <c r="P187" s="50">
        <v>11.94</v>
      </c>
      <c r="Q187" s="30">
        <v>0.21</v>
      </c>
      <c r="R187" s="30">
        <v>0.05</v>
      </c>
      <c r="S187" s="58">
        <v>45.86</v>
      </c>
      <c r="T187" s="30">
        <v>0.47</v>
      </c>
      <c r="U187" s="30">
        <v>0.98</v>
      </c>
      <c r="V187" s="30">
        <v>0.16</v>
      </c>
      <c r="W187" s="30">
        <v>0.1</v>
      </c>
      <c r="X187" s="65">
        <f t="shared" si="21"/>
        <v>99.97</v>
      </c>
      <c r="Y187" s="65">
        <f t="shared" si="22"/>
        <v>0.01</v>
      </c>
      <c r="Z187" s="65">
        <f t="shared" si="23"/>
        <v>0.09</v>
      </c>
      <c r="AA187" s="65">
        <f t="shared" si="24"/>
        <v>0.04</v>
      </c>
      <c r="AB187" s="65">
        <f t="shared" si="25"/>
        <v>22.96</v>
      </c>
      <c r="AC187" s="30">
        <f t="shared" si="28"/>
        <v>0</v>
      </c>
    </row>
    <row r="188" spans="1:29" x14ac:dyDescent="0.35">
      <c r="A188" s="7" t="s">
        <v>154</v>
      </c>
      <c r="B188" s="7" t="s">
        <v>153</v>
      </c>
      <c r="C188" s="3"/>
      <c r="D188" s="15" t="s">
        <v>152</v>
      </c>
      <c r="E188" s="13" t="s">
        <v>151</v>
      </c>
      <c r="F188" s="7" t="s">
        <v>110</v>
      </c>
      <c r="G188" s="10" t="str">
        <f t="shared" si="19"/>
        <v>10000390004CJS5601701</v>
      </c>
      <c r="H188" s="12" t="s">
        <v>79</v>
      </c>
      <c r="I188" s="17">
        <v>390004</v>
      </c>
      <c r="J188" s="11" t="s">
        <v>82</v>
      </c>
      <c r="K188" s="11" t="s">
        <v>81</v>
      </c>
      <c r="L188" s="11"/>
      <c r="M188" s="26">
        <v>10220</v>
      </c>
      <c r="N188" s="34">
        <v>0.9</v>
      </c>
      <c r="O188" s="30">
        <f t="shared" si="26"/>
        <v>6.4748201438848919E-3</v>
      </c>
      <c r="P188" s="50">
        <v>215</v>
      </c>
      <c r="Q188" s="30">
        <v>3.72</v>
      </c>
      <c r="R188" s="30">
        <v>0.97</v>
      </c>
      <c r="S188" s="58">
        <v>825.52</v>
      </c>
      <c r="T188" s="30">
        <v>8.41</v>
      </c>
      <c r="U188" s="30">
        <v>17.59</v>
      </c>
      <c r="V188" s="30">
        <v>2.95</v>
      </c>
      <c r="W188" s="30">
        <v>1.73</v>
      </c>
      <c r="X188" s="65">
        <f t="shared" si="21"/>
        <v>1799.38</v>
      </c>
      <c r="Y188" s="65">
        <f t="shared" si="22"/>
        <v>0.09</v>
      </c>
      <c r="Z188" s="65">
        <f t="shared" si="23"/>
        <v>1.59</v>
      </c>
      <c r="AA188" s="65">
        <f t="shared" si="24"/>
        <v>0.74</v>
      </c>
      <c r="AB188" s="65">
        <f t="shared" si="25"/>
        <v>413.32</v>
      </c>
      <c r="AC188" s="30">
        <f t="shared" si="28"/>
        <v>0.03</v>
      </c>
    </row>
    <row r="189" spans="1:29" x14ac:dyDescent="0.35">
      <c r="A189" s="7" t="s">
        <v>154</v>
      </c>
      <c r="B189" s="7" t="s">
        <v>153</v>
      </c>
      <c r="C189" s="3"/>
      <c r="D189" s="15" t="s">
        <v>152</v>
      </c>
      <c r="E189" s="13" t="s">
        <v>151</v>
      </c>
      <c r="F189" s="7"/>
      <c r="G189" s="10" t="str">
        <f t="shared" si="19"/>
        <v>07040390004CJS7101601</v>
      </c>
      <c r="H189" s="12" t="s">
        <v>85</v>
      </c>
      <c r="I189" s="11">
        <v>390004</v>
      </c>
      <c r="J189" s="11" t="s">
        <v>86</v>
      </c>
      <c r="K189" s="11" t="s">
        <v>81</v>
      </c>
      <c r="L189" s="11"/>
      <c r="M189" s="26">
        <v>10220</v>
      </c>
      <c r="N189" s="34">
        <v>0.05</v>
      </c>
      <c r="O189" s="30">
        <f t="shared" si="26"/>
        <v>3.5971223021582735E-4</v>
      </c>
      <c r="P189" s="50">
        <v>11.94</v>
      </c>
      <c r="Q189" s="30">
        <v>0.21</v>
      </c>
      <c r="R189" s="30">
        <v>0.05</v>
      </c>
      <c r="S189" s="58">
        <v>45.86</v>
      </c>
      <c r="T189" s="30">
        <v>0.47</v>
      </c>
      <c r="U189" s="30">
        <v>0.98</v>
      </c>
      <c r="V189" s="30">
        <v>0.16</v>
      </c>
      <c r="W189" s="30">
        <v>0.1</v>
      </c>
      <c r="X189" s="65">
        <f t="shared" si="21"/>
        <v>99.97</v>
      </c>
      <c r="Y189" s="65">
        <f t="shared" si="22"/>
        <v>0.01</v>
      </c>
      <c r="Z189" s="65">
        <f t="shared" si="23"/>
        <v>0.09</v>
      </c>
      <c r="AA189" s="65">
        <f t="shared" si="24"/>
        <v>0.04</v>
      </c>
      <c r="AB189" s="65">
        <f t="shared" si="25"/>
        <v>22.96</v>
      </c>
      <c r="AC189" s="30">
        <f t="shared" si="28"/>
        <v>0</v>
      </c>
    </row>
    <row r="190" spans="1:29" x14ac:dyDescent="0.35">
      <c r="A190" s="7" t="s">
        <v>154</v>
      </c>
      <c r="B190" s="7" t="s">
        <v>153</v>
      </c>
      <c r="C190" s="3"/>
      <c r="D190" s="15" t="s">
        <v>152</v>
      </c>
      <c r="E190" s="13" t="s">
        <v>151</v>
      </c>
      <c r="F190" s="7"/>
      <c r="G190" s="10" t="str">
        <f t="shared" si="19"/>
        <v>09300390004CJS99001</v>
      </c>
      <c r="H190" s="12" t="s">
        <v>83</v>
      </c>
      <c r="I190" s="11">
        <v>390004</v>
      </c>
      <c r="J190" s="11" t="s">
        <v>84</v>
      </c>
      <c r="K190" s="11" t="s">
        <v>81</v>
      </c>
      <c r="L190" s="11"/>
      <c r="M190" s="26">
        <v>10220</v>
      </c>
      <c r="N190" s="34">
        <v>0.05</v>
      </c>
      <c r="O190" s="30">
        <f t="shared" ref="O190:O210" si="29">+N190/139</f>
        <v>3.5971223021582735E-4</v>
      </c>
      <c r="P190" s="50">
        <v>11.94</v>
      </c>
      <c r="Q190" s="30">
        <v>0.21</v>
      </c>
      <c r="R190" s="30">
        <v>0.05</v>
      </c>
      <c r="S190" s="58">
        <v>45.86</v>
      </c>
      <c r="T190" s="30">
        <v>0.47</v>
      </c>
      <c r="U190" s="30">
        <v>0.98</v>
      </c>
      <c r="V190" s="30">
        <v>0.16</v>
      </c>
      <c r="W190" s="30">
        <v>0.1</v>
      </c>
      <c r="X190" s="65">
        <f t="shared" si="21"/>
        <v>99.97</v>
      </c>
      <c r="Y190" s="65">
        <f t="shared" si="22"/>
        <v>0.01</v>
      </c>
      <c r="Z190" s="65">
        <f t="shared" si="23"/>
        <v>0.09</v>
      </c>
      <c r="AA190" s="65">
        <f t="shared" si="24"/>
        <v>0.04</v>
      </c>
      <c r="AB190" s="65">
        <f t="shared" si="25"/>
        <v>22.96</v>
      </c>
      <c r="AC190" s="30">
        <f t="shared" si="28"/>
        <v>0</v>
      </c>
    </row>
    <row r="191" spans="1:29" x14ac:dyDescent="0.35">
      <c r="A191" s="7" t="s">
        <v>150</v>
      </c>
      <c r="B191" s="7" t="s">
        <v>149</v>
      </c>
      <c r="C191" s="3"/>
      <c r="D191" s="15" t="s">
        <v>148</v>
      </c>
      <c r="E191" s="16" t="s">
        <v>147</v>
      </c>
      <c r="F191" s="7" t="s">
        <v>110</v>
      </c>
      <c r="G191" s="10" t="str">
        <f t="shared" si="19"/>
        <v>0214056004770080</v>
      </c>
      <c r="H191" s="12" t="s">
        <v>78</v>
      </c>
      <c r="I191" s="11">
        <v>560047</v>
      </c>
      <c r="J191" s="11"/>
      <c r="K191" s="11"/>
      <c r="L191" s="11">
        <v>70080</v>
      </c>
      <c r="M191" s="26">
        <v>10620</v>
      </c>
      <c r="N191" s="34">
        <v>1</v>
      </c>
      <c r="O191" s="30">
        <f t="shared" si="29"/>
        <v>7.1942446043165471E-3</v>
      </c>
      <c r="P191" s="50">
        <v>238.89</v>
      </c>
      <c r="Q191" s="30">
        <v>4.1399999999999997</v>
      </c>
      <c r="R191" s="30">
        <v>1.08</v>
      </c>
      <c r="S191" s="58">
        <v>917.25</v>
      </c>
      <c r="T191" s="30">
        <v>9.34</v>
      </c>
      <c r="U191" s="30">
        <v>19.55</v>
      </c>
      <c r="V191" s="30">
        <v>3.28</v>
      </c>
      <c r="W191" s="30">
        <v>1.93</v>
      </c>
      <c r="X191" s="65">
        <f t="shared" si="21"/>
        <v>1999.31</v>
      </c>
      <c r="Y191" s="65">
        <f t="shared" si="22"/>
        <v>0.1</v>
      </c>
      <c r="Z191" s="65">
        <f t="shared" si="23"/>
        <v>1.76</v>
      </c>
      <c r="AA191" s="65">
        <f t="shared" si="24"/>
        <v>0.82</v>
      </c>
      <c r="AB191" s="65">
        <f t="shared" si="25"/>
        <v>459.24</v>
      </c>
      <c r="AC191" s="30">
        <f t="shared" si="28"/>
        <v>0.04</v>
      </c>
    </row>
    <row r="192" spans="1:29" x14ac:dyDescent="0.35">
      <c r="A192" s="7" t="s">
        <v>146</v>
      </c>
      <c r="B192" s="7" t="s">
        <v>145</v>
      </c>
      <c r="C192" s="3"/>
      <c r="D192" s="15" t="s">
        <v>144</v>
      </c>
      <c r="E192" s="13" t="s">
        <v>143</v>
      </c>
      <c r="F192" s="7" t="s">
        <v>110</v>
      </c>
      <c r="G192" s="10" t="str">
        <f t="shared" si="19"/>
        <v>0100030500470010</v>
      </c>
      <c r="H192" s="12" t="s">
        <v>3</v>
      </c>
      <c r="I192" s="17">
        <v>305004</v>
      </c>
      <c r="J192" s="11"/>
      <c r="K192" s="11"/>
      <c r="L192" s="11">
        <v>70010</v>
      </c>
      <c r="M192" s="26">
        <v>10120</v>
      </c>
      <c r="N192" s="34">
        <v>0.93</v>
      </c>
      <c r="O192" s="30">
        <f t="shared" si="29"/>
        <v>6.6906474820143886E-3</v>
      </c>
      <c r="P192" s="50">
        <v>222.17</v>
      </c>
      <c r="Q192" s="30">
        <v>3.85</v>
      </c>
      <c r="R192" s="30">
        <v>1</v>
      </c>
      <c r="S192" s="58">
        <v>853.04</v>
      </c>
      <c r="T192" s="30">
        <v>8.69</v>
      </c>
      <c r="U192" s="30">
        <v>18.18</v>
      </c>
      <c r="V192" s="30">
        <v>3.05</v>
      </c>
      <c r="W192" s="30">
        <v>1.79</v>
      </c>
      <c r="X192" s="65">
        <f t="shared" si="21"/>
        <v>1859.36</v>
      </c>
      <c r="Y192" s="65">
        <f t="shared" si="22"/>
        <v>0.1</v>
      </c>
      <c r="Z192" s="65">
        <f t="shared" si="23"/>
        <v>1.64</v>
      </c>
      <c r="AA192" s="65">
        <f t="shared" si="24"/>
        <v>0.76</v>
      </c>
      <c r="AB192" s="65">
        <f t="shared" si="25"/>
        <v>427.1</v>
      </c>
      <c r="AC192" s="30">
        <f t="shared" si="28"/>
        <v>0.03</v>
      </c>
    </row>
    <row r="193" spans="1:29" x14ac:dyDescent="0.35">
      <c r="A193" s="7" t="s">
        <v>146</v>
      </c>
      <c r="B193" s="7" t="s">
        <v>145</v>
      </c>
      <c r="C193" s="3"/>
      <c r="D193" s="15" t="s">
        <v>144</v>
      </c>
      <c r="E193" s="13" t="s">
        <v>143</v>
      </c>
      <c r="F193" s="7"/>
      <c r="G193" s="10" t="str">
        <f t="shared" ref="G193:G210" si="30">CONCATENATE(H193,I193,J193,L193)</f>
        <v>10000390004CJS5651702</v>
      </c>
      <c r="H193" s="12" t="s">
        <v>79</v>
      </c>
      <c r="I193" s="11">
        <v>390004</v>
      </c>
      <c r="J193" s="11" t="s">
        <v>80</v>
      </c>
      <c r="K193" s="11"/>
      <c r="L193" s="11"/>
      <c r="M193" s="26">
        <v>10120</v>
      </c>
      <c r="N193" s="34">
        <v>7.0000000000000007E-2</v>
      </c>
      <c r="O193" s="30">
        <f t="shared" si="29"/>
        <v>5.0359712230215836E-4</v>
      </c>
      <c r="P193" s="50">
        <v>16.72</v>
      </c>
      <c r="Q193" s="30">
        <v>0.28999999999999998</v>
      </c>
      <c r="R193" s="30">
        <v>0.08</v>
      </c>
      <c r="S193" s="58">
        <v>64.209999999999994</v>
      </c>
      <c r="T193" s="30">
        <v>0.65</v>
      </c>
      <c r="U193" s="30">
        <v>1.37</v>
      </c>
      <c r="V193" s="30">
        <v>0.23</v>
      </c>
      <c r="W193" s="30">
        <v>0.13</v>
      </c>
      <c r="X193" s="65">
        <f t="shared" si="21"/>
        <v>139.94999999999999</v>
      </c>
      <c r="Y193" s="65">
        <f t="shared" si="22"/>
        <v>0.01</v>
      </c>
      <c r="Z193" s="65">
        <f t="shared" si="23"/>
        <v>0.12</v>
      </c>
      <c r="AA193" s="65">
        <f t="shared" si="24"/>
        <v>0.06</v>
      </c>
      <c r="AB193" s="65">
        <f t="shared" si="25"/>
        <v>32.15</v>
      </c>
      <c r="AC193" s="30">
        <f t="shared" si="28"/>
        <v>0</v>
      </c>
    </row>
    <row r="194" spans="1:29" x14ac:dyDescent="0.35">
      <c r="A194" s="7" t="s">
        <v>142</v>
      </c>
      <c r="B194" s="7" t="s">
        <v>141</v>
      </c>
      <c r="C194" s="3"/>
      <c r="D194" s="15" t="s">
        <v>140</v>
      </c>
      <c r="E194" s="13" t="s">
        <v>106</v>
      </c>
      <c r="F194" s="7" t="s">
        <v>110</v>
      </c>
      <c r="G194" s="10" t="str">
        <f t="shared" si="30"/>
        <v>0100030300460000</v>
      </c>
      <c r="H194" s="12" t="s">
        <v>3</v>
      </c>
      <c r="I194" s="19">
        <v>303004</v>
      </c>
      <c r="J194" s="19"/>
      <c r="K194" s="19"/>
      <c r="L194" s="19">
        <v>60000</v>
      </c>
      <c r="M194" s="26">
        <v>10530</v>
      </c>
      <c r="N194" s="36">
        <v>1</v>
      </c>
      <c r="O194" s="30">
        <f t="shared" si="29"/>
        <v>7.1942446043165471E-3</v>
      </c>
      <c r="P194" s="50">
        <v>238.89</v>
      </c>
      <c r="Q194" s="30">
        <v>4.1399999999999997</v>
      </c>
      <c r="R194" s="30">
        <v>1.08</v>
      </c>
      <c r="S194" s="58">
        <v>917.25</v>
      </c>
      <c r="T194" s="30">
        <v>9.34</v>
      </c>
      <c r="U194" s="30">
        <v>19.55</v>
      </c>
      <c r="V194" s="30">
        <v>3.28</v>
      </c>
      <c r="W194" s="30">
        <v>1.93</v>
      </c>
      <c r="X194" s="65">
        <f t="shared" ref="X194:X202" si="31">ROUND($X$2*O194,2)</f>
        <v>1999.31</v>
      </c>
      <c r="Y194" s="65">
        <f t="shared" ref="Y194:Y202" si="32">ROUND(O194*$Y$2,2)</f>
        <v>0.1</v>
      </c>
      <c r="Z194" s="65">
        <f t="shared" ref="Z194:Z202" si="33">ROUND(O194*$Z$2,2)</f>
        <v>1.76</v>
      </c>
      <c r="AA194" s="65">
        <f t="shared" si="24"/>
        <v>0.82</v>
      </c>
      <c r="AB194" s="65">
        <f t="shared" si="25"/>
        <v>459.24</v>
      </c>
      <c r="AC194" s="30">
        <f t="shared" si="28"/>
        <v>0.04</v>
      </c>
    </row>
    <row r="195" spans="1:29" x14ac:dyDescent="0.35">
      <c r="A195" s="7" t="s">
        <v>409</v>
      </c>
      <c r="B195" s="7" t="s">
        <v>138</v>
      </c>
      <c r="C195" s="3"/>
      <c r="D195" s="15" t="s">
        <v>137</v>
      </c>
      <c r="E195" s="13" t="s">
        <v>130</v>
      </c>
      <c r="F195" s="7" t="s">
        <v>110</v>
      </c>
      <c r="G195" s="10" t="str">
        <f t="shared" si="30"/>
        <v>10000390004CJS5601701</v>
      </c>
      <c r="H195" s="12" t="s">
        <v>79</v>
      </c>
      <c r="I195" s="17">
        <v>390004</v>
      </c>
      <c r="J195" s="11" t="s">
        <v>82</v>
      </c>
      <c r="K195" s="11" t="s">
        <v>81</v>
      </c>
      <c r="L195" s="11"/>
      <c r="M195" s="26">
        <v>10330</v>
      </c>
      <c r="N195" s="34">
        <v>0.95</v>
      </c>
      <c r="O195" s="30">
        <f t="shared" si="29"/>
        <v>6.8345323741007191E-3</v>
      </c>
      <c r="P195" s="50">
        <v>226.94</v>
      </c>
      <c r="Q195" s="30">
        <v>3.93</v>
      </c>
      <c r="R195" s="30">
        <v>1.03</v>
      </c>
      <c r="S195" s="58">
        <v>871.39</v>
      </c>
      <c r="T195" s="30">
        <v>8.8699999999999992</v>
      </c>
      <c r="U195" s="30">
        <v>18.57</v>
      </c>
      <c r="V195" s="30">
        <v>3.12</v>
      </c>
      <c r="W195" s="30">
        <v>1.83</v>
      </c>
      <c r="X195" s="65">
        <f t="shared" si="31"/>
        <v>1899.35</v>
      </c>
      <c r="Y195" s="65">
        <f t="shared" si="32"/>
        <v>0.1</v>
      </c>
      <c r="Z195" s="65">
        <f t="shared" si="33"/>
        <v>1.68</v>
      </c>
      <c r="AA195" s="65">
        <f t="shared" si="24"/>
        <v>0.78</v>
      </c>
      <c r="AB195" s="65">
        <f t="shared" si="25"/>
        <v>436.28</v>
      </c>
      <c r="AC195" s="30">
        <f t="shared" si="28"/>
        <v>0.03</v>
      </c>
    </row>
    <row r="196" spans="1:29" x14ac:dyDescent="0.35">
      <c r="A196" s="7" t="s">
        <v>139</v>
      </c>
      <c r="B196" s="7" t="s">
        <v>138</v>
      </c>
      <c r="C196" s="3"/>
      <c r="D196" s="15" t="s">
        <v>137</v>
      </c>
      <c r="E196" s="13" t="s">
        <v>130</v>
      </c>
      <c r="F196" s="7"/>
      <c r="G196" s="10" t="str">
        <f t="shared" si="30"/>
        <v>09300390004CJS99001</v>
      </c>
      <c r="H196" s="12" t="s">
        <v>83</v>
      </c>
      <c r="I196" s="11">
        <v>390004</v>
      </c>
      <c r="J196" s="11" t="s">
        <v>84</v>
      </c>
      <c r="K196" s="11" t="s">
        <v>81</v>
      </c>
      <c r="L196" s="11"/>
      <c r="M196" s="26">
        <v>10330</v>
      </c>
      <c r="N196" s="34">
        <v>0.05</v>
      </c>
      <c r="O196" s="30">
        <f t="shared" si="29"/>
        <v>3.5971223021582735E-4</v>
      </c>
      <c r="P196" s="50">
        <v>11.94</v>
      </c>
      <c r="Q196" s="30">
        <v>0.21</v>
      </c>
      <c r="R196" s="30">
        <v>0.05</v>
      </c>
      <c r="S196" s="58">
        <v>45.86</v>
      </c>
      <c r="T196" s="30">
        <v>0.47</v>
      </c>
      <c r="U196" s="30">
        <v>0.98</v>
      </c>
      <c r="V196" s="30">
        <v>0.16</v>
      </c>
      <c r="W196" s="30">
        <v>0.1</v>
      </c>
      <c r="X196" s="65">
        <f t="shared" si="31"/>
        <v>99.97</v>
      </c>
      <c r="Y196" s="65">
        <f t="shared" si="32"/>
        <v>0.01</v>
      </c>
      <c r="Z196" s="65">
        <f t="shared" si="33"/>
        <v>0.09</v>
      </c>
      <c r="AA196" s="65">
        <f t="shared" ref="AA196:AA208" si="34">ROUND(O196*$AA$2,2)</f>
        <v>0.04</v>
      </c>
      <c r="AB196" s="65">
        <f t="shared" ref="AB196:AB210" si="35">ROUND(O196*$AB$2,2)</f>
        <v>22.96</v>
      </c>
      <c r="AC196" s="30">
        <f t="shared" si="28"/>
        <v>0</v>
      </c>
    </row>
    <row r="197" spans="1:29" x14ac:dyDescent="0.35">
      <c r="A197" s="7" t="s">
        <v>136</v>
      </c>
      <c r="B197" s="7" t="s">
        <v>135</v>
      </c>
      <c r="C197" s="3"/>
      <c r="D197" s="15" t="s">
        <v>134</v>
      </c>
      <c r="E197" s="13" t="s">
        <v>130</v>
      </c>
      <c r="F197" s="7" t="s">
        <v>110</v>
      </c>
      <c r="G197" s="10" t="str">
        <f t="shared" si="30"/>
        <v>10000390004CJS5601701</v>
      </c>
      <c r="H197" s="12" t="s">
        <v>79</v>
      </c>
      <c r="I197" s="17">
        <v>390004</v>
      </c>
      <c r="J197" s="11" t="s">
        <v>82</v>
      </c>
      <c r="K197" s="11" t="s">
        <v>81</v>
      </c>
      <c r="L197" s="11"/>
      <c r="M197" s="26">
        <v>10330</v>
      </c>
      <c r="N197" s="34">
        <v>0.82</v>
      </c>
      <c r="O197" s="30">
        <f t="shared" si="29"/>
        <v>5.8992805755395681E-3</v>
      </c>
      <c r="P197" s="50">
        <v>195.89</v>
      </c>
      <c r="Q197" s="30">
        <v>3.39</v>
      </c>
      <c r="R197" s="30">
        <v>0.88</v>
      </c>
      <c r="S197" s="58">
        <v>752.14</v>
      </c>
      <c r="T197" s="30">
        <v>7.66</v>
      </c>
      <c r="U197" s="30">
        <v>16.03</v>
      </c>
      <c r="V197" s="30">
        <v>2.69</v>
      </c>
      <c r="W197" s="30">
        <v>1.58</v>
      </c>
      <c r="X197" s="65">
        <f t="shared" si="31"/>
        <v>1639.44</v>
      </c>
      <c r="Y197" s="65">
        <f t="shared" si="32"/>
        <v>0.08</v>
      </c>
      <c r="Z197" s="65">
        <f t="shared" si="33"/>
        <v>1.45</v>
      </c>
      <c r="AA197" s="65">
        <f t="shared" si="34"/>
        <v>0.67</v>
      </c>
      <c r="AB197" s="65">
        <f t="shared" si="35"/>
        <v>376.58</v>
      </c>
      <c r="AC197" s="30">
        <f t="shared" si="28"/>
        <v>0.03</v>
      </c>
    </row>
    <row r="198" spans="1:29" x14ac:dyDescent="0.35">
      <c r="A198" s="7" t="s">
        <v>136</v>
      </c>
      <c r="B198" s="7" t="s">
        <v>135</v>
      </c>
      <c r="C198" s="3"/>
      <c r="D198" s="15" t="s">
        <v>134</v>
      </c>
      <c r="E198" s="13" t="s">
        <v>130</v>
      </c>
      <c r="F198" s="7"/>
      <c r="G198" s="10" t="str">
        <f t="shared" si="30"/>
        <v>10000390004CJS5651702</v>
      </c>
      <c r="H198" s="12" t="s">
        <v>79</v>
      </c>
      <c r="I198" s="11">
        <v>390004</v>
      </c>
      <c r="J198" s="11" t="s">
        <v>80</v>
      </c>
      <c r="K198" s="11"/>
      <c r="L198" s="11"/>
      <c r="M198" s="26">
        <v>10330</v>
      </c>
      <c r="N198" s="34">
        <v>0.1</v>
      </c>
      <c r="O198" s="30">
        <f t="shared" si="29"/>
        <v>7.1942446043165469E-4</v>
      </c>
      <c r="P198" s="50">
        <v>23.89</v>
      </c>
      <c r="Q198" s="30">
        <v>0.41</v>
      </c>
      <c r="R198" s="30">
        <v>0.11</v>
      </c>
      <c r="S198" s="58">
        <v>91.72</v>
      </c>
      <c r="T198" s="30">
        <v>0.93</v>
      </c>
      <c r="U198" s="30">
        <v>1.95</v>
      </c>
      <c r="V198" s="30">
        <v>0.33</v>
      </c>
      <c r="W198" s="30">
        <v>0.19</v>
      </c>
      <c r="X198" s="65">
        <f t="shared" si="31"/>
        <v>199.93</v>
      </c>
      <c r="Y198" s="65">
        <f t="shared" si="32"/>
        <v>0.01</v>
      </c>
      <c r="Z198" s="65">
        <f t="shared" si="33"/>
        <v>0.18</v>
      </c>
      <c r="AA198" s="65">
        <f t="shared" si="34"/>
        <v>0.08</v>
      </c>
      <c r="AB198" s="65">
        <f t="shared" si="35"/>
        <v>45.92</v>
      </c>
      <c r="AC198" s="30">
        <f t="shared" si="28"/>
        <v>0</v>
      </c>
    </row>
    <row r="199" spans="1:29" x14ac:dyDescent="0.35">
      <c r="A199" s="7" t="s">
        <v>136</v>
      </c>
      <c r="B199" s="7" t="s">
        <v>135</v>
      </c>
      <c r="C199" s="3"/>
      <c r="D199" s="15" t="s">
        <v>134</v>
      </c>
      <c r="E199" s="13" t="s">
        <v>130</v>
      </c>
      <c r="F199" s="7"/>
      <c r="G199" s="10" t="str">
        <f t="shared" si="30"/>
        <v>09300390004CJS99001</v>
      </c>
      <c r="H199" s="12" t="s">
        <v>83</v>
      </c>
      <c r="I199" s="11">
        <v>390004</v>
      </c>
      <c r="J199" s="11" t="s">
        <v>84</v>
      </c>
      <c r="K199" s="11" t="s">
        <v>81</v>
      </c>
      <c r="L199" s="11"/>
      <c r="M199" s="26">
        <v>10330</v>
      </c>
      <c r="N199" s="34">
        <v>0.08</v>
      </c>
      <c r="O199" s="30">
        <f t="shared" si="29"/>
        <v>5.7553956834532373E-4</v>
      </c>
      <c r="P199" s="50">
        <v>19.11</v>
      </c>
      <c r="Q199" s="30">
        <v>0.33</v>
      </c>
      <c r="R199" s="30">
        <v>0.09</v>
      </c>
      <c r="S199" s="58">
        <v>73.38</v>
      </c>
      <c r="T199" s="30">
        <v>0.75</v>
      </c>
      <c r="U199" s="30">
        <v>1.56</v>
      </c>
      <c r="V199" s="30">
        <v>0.26</v>
      </c>
      <c r="W199" s="30">
        <v>0.15</v>
      </c>
      <c r="X199" s="65">
        <f t="shared" si="31"/>
        <v>159.94999999999999</v>
      </c>
      <c r="Y199" s="65">
        <f t="shared" si="32"/>
        <v>0.01</v>
      </c>
      <c r="Z199" s="65">
        <f t="shared" si="33"/>
        <v>0.14000000000000001</v>
      </c>
      <c r="AA199" s="65">
        <f t="shared" si="34"/>
        <v>7.0000000000000007E-2</v>
      </c>
      <c r="AB199" s="65">
        <f t="shared" si="35"/>
        <v>36.74</v>
      </c>
      <c r="AC199" s="30">
        <f t="shared" si="28"/>
        <v>0</v>
      </c>
    </row>
    <row r="200" spans="1:29" x14ac:dyDescent="0.35">
      <c r="A200" s="7" t="s">
        <v>133</v>
      </c>
      <c r="B200" s="7" t="s">
        <v>132</v>
      </c>
      <c r="C200" s="3"/>
      <c r="D200" s="15" t="s">
        <v>131</v>
      </c>
      <c r="E200" s="16" t="s">
        <v>130</v>
      </c>
      <c r="F200" s="7" t="s">
        <v>110</v>
      </c>
      <c r="G200" s="10" t="str">
        <f t="shared" si="30"/>
        <v>10000390004CJS5601701</v>
      </c>
      <c r="H200" s="12" t="s">
        <v>79</v>
      </c>
      <c r="I200" s="17">
        <v>390004</v>
      </c>
      <c r="J200" s="11" t="s">
        <v>82</v>
      </c>
      <c r="K200" s="11" t="s">
        <v>81</v>
      </c>
      <c r="L200" s="11"/>
      <c r="M200" s="26">
        <v>10330</v>
      </c>
      <c r="N200" s="34">
        <v>0.82</v>
      </c>
      <c r="O200" s="30">
        <f t="shared" si="29"/>
        <v>5.8992805755395681E-3</v>
      </c>
      <c r="P200" s="50">
        <v>195.89</v>
      </c>
      <c r="Q200" s="30">
        <v>3.39</v>
      </c>
      <c r="R200" s="30">
        <v>0.88</v>
      </c>
      <c r="S200" s="58">
        <v>752.14</v>
      </c>
      <c r="T200" s="30">
        <v>7.66</v>
      </c>
      <c r="U200" s="30">
        <v>16.03</v>
      </c>
      <c r="V200" s="30">
        <v>2.69</v>
      </c>
      <c r="W200" s="30">
        <v>1.58</v>
      </c>
      <c r="X200" s="65">
        <f t="shared" si="31"/>
        <v>1639.44</v>
      </c>
      <c r="Y200" s="65">
        <f t="shared" si="32"/>
        <v>0.08</v>
      </c>
      <c r="Z200" s="65">
        <f t="shared" si="33"/>
        <v>1.45</v>
      </c>
      <c r="AA200" s="65">
        <f t="shared" si="34"/>
        <v>0.67</v>
      </c>
      <c r="AB200" s="65">
        <f t="shared" si="35"/>
        <v>376.58</v>
      </c>
      <c r="AC200" s="30">
        <f t="shared" si="28"/>
        <v>0.03</v>
      </c>
    </row>
    <row r="201" spans="1:29" x14ac:dyDescent="0.35">
      <c r="A201" s="7" t="s">
        <v>133</v>
      </c>
      <c r="B201" s="7" t="s">
        <v>132</v>
      </c>
      <c r="C201" s="3"/>
      <c r="D201" s="15" t="s">
        <v>131</v>
      </c>
      <c r="E201" s="16" t="s">
        <v>130</v>
      </c>
      <c r="F201" s="7"/>
      <c r="G201" s="10" t="str">
        <f t="shared" si="30"/>
        <v>10000390004CJS5651702</v>
      </c>
      <c r="H201" s="12" t="s">
        <v>79</v>
      </c>
      <c r="I201" s="11">
        <v>390004</v>
      </c>
      <c r="J201" s="11" t="s">
        <v>80</v>
      </c>
      <c r="K201" s="11"/>
      <c r="L201" s="11"/>
      <c r="M201" s="26">
        <v>10330</v>
      </c>
      <c r="N201" s="34">
        <v>0.1</v>
      </c>
      <c r="O201" s="30">
        <f t="shared" si="29"/>
        <v>7.1942446043165469E-4</v>
      </c>
      <c r="P201" s="50">
        <v>23.89</v>
      </c>
      <c r="Q201" s="30">
        <v>0.41</v>
      </c>
      <c r="R201" s="30">
        <v>0.11</v>
      </c>
      <c r="S201" s="58">
        <v>91.72</v>
      </c>
      <c r="T201" s="30">
        <v>0.93</v>
      </c>
      <c r="U201" s="30">
        <v>1.95</v>
      </c>
      <c r="V201" s="30">
        <v>0.33</v>
      </c>
      <c r="W201" s="30">
        <v>0.19</v>
      </c>
      <c r="X201" s="65">
        <f t="shared" si="31"/>
        <v>199.93</v>
      </c>
      <c r="Y201" s="65">
        <f t="shared" si="32"/>
        <v>0.01</v>
      </c>
      <c r="Z201" s="65">
        <f t="shared" si="33"/>
        <v>0.18</v>
      </c>
      <c r="AA201" s="65">
        <f t="shared" si="34"/>
        <v>0.08</v>
      </c>
      <c r="AB201" s="65">
        <f t="shared" si="35"/>
        <v>45.92</v>
      </c>
      <c r="AC201" s="30">
        <f t="shared" si="28"/>
        <v>0</v>
      </c>
    </row>
    <row r="202" spans="1:29" x14ac:dyDescent="0.35">
      <c r="A202" s="7" t="s">
        <v>133</v>
      </c>
      <c r="B202" s="7" t="s">
        <v>132</v>
      </c>
      <c r="C202" s="3"/>
      <c r="D202" s="15" t="s">
        <v>131</v>
      </c>
      <c r="E202" s="13" t="s">
        <v>130</v>
      </c>
      <c r="F202" s="7"/>
      <c r="G202" s="10" t="str">
        <f t="shared" si="30"/>
        <v>09300390004CJS99001</v>
      </c>
      <c r="H202" s="12" t="s">
        <v>83</v>
      </c>
      <c r="I202" s="11">
        <v>390004</v>
      </c>
      <c r="J202" s="11" t="s">
        <v>84</v>
      </c>
      <c r="K202" s="11" t="s">
        <v>81</v>
      </c>
      <c r="L202" s="11"/>
      <c r="M202" s="26">
        <v>10330</v>
      </c>
      <c r="N202" s="34">
        <v>0.08</v>
      </c>
      <c r="O202" s="30">
        <f t="shared" si="29"/>
        <v>5.7553956834532373E-4</v>
      </c>
      <c r="P202" s="50">
        <v>19.11</v>
      </c>
      <c r="Q202" s="30">
        <v>0.33</v>
      </c>
      <c r="R202" s="30">
        <v>0.09</v>
      </c>
      <c r="S202" s="58">
        <v>73.38</v>
      </c>
      <c r="T202" s="30">
        <v>0.75</v>
      </c>
      <c r="U202" s="30">
        <v>1.56</v>
      </c>
      <c r="V202" s="30">
        <v>0.26</v>
      </c>
      <c r="W202" s="30">
        <v>0.15</v>
      </c>
      <c r="X202" s="65">
        <f t="shared" si="31"/>
        <v>159.94999999999999</v>
      </c>
      <c r="Y202" s="65">
        <f t="shared" si="32"/>
        <v>0.01</v>
      </c>
      <c r="Z202" s="65">
        <f t="shared" si="33"/>
        <v>0.14000000000000001</v>
      </c>
      <c r="AA202" s="65">
        <f t="shared" si="34"/>
        <v>7.0000000000000007E-2</v>
      </c>
      <c r="AB202" s="65">
        <f t="shared" si="35"/>
        <v>36.74</v>
      </c>
      <c r="AC202" s="30">
        <f t="shared" si="28"/>
        <v>0</v>
      </c>
    </row>
    <row r="203" spans="1:29" x14ac:dyDescent="0.35">
      <c r="A203" s="7" t="s">
        <v>129</v>
      </c>
      <c r="B203" s="7" t="s">
        <v>128</v>
      </c>
      <c r="C203" s="3"/>
      <c r="D203" s="15" t="s">
        <v>127</v>
      </c>
      <c r="E203" s="13" t="s">
        <v>111</v>
      </c>
      <c r="F203" s="7" t="s">
        <v>110</v>
      </c>
      <c r="G203" s="10" t="str">
        <f t="shared" si="30"/>
        <v>0100030300370022</v>
      </c>
      <c r="H203" s="12" t="s">
        <v>3</v>
      </c>
      <c r="I203" s="11">
        <v>303003</v>
      </c>
      <c r="J203" s="11"/>
      <c r="K203" s="11"/>
      <c r="L203" s="11">
        <v>70022</v>
      </c>
      <c r="M203" s="26">
        <v>10720</v>
      </c>
      <c r="N203" s="34">
        <v>1</v>
      </c>
      <c r="O203" s="30">
        <f t="shared" si="29"/>
        <v>7.1942446043165471E-3</v>
      </c>
      <c r="P203" s="50">
        <v>238.89</v>
      </c>
      <c r="Q203" s="30">
        <v>4.1399999999999997</v>
      </c>
      <c r="R203" s="30">
        <v>1.08</v>
      </c>
      <c r="S203" s="58">
        <v>917.25</v>
      </c>
      <c r="T203" s="30">
        <v>9.34</v>
      </c>
      <c r="U203" s="30">
        <v>19.55</v>
      </c>
      <c r="V203" s="30">
        <v>3.28</v>
      </c>
      <c r="W203" s="30">
        <v>1.93</v>
      </c>
      <c r="X203" s="65">
        <v>1999.32</v>
      </c>
      <c r="Y203" s="65">
        <v>0.11</v>
      </c>
      <c r="Z203" s="65">
        <v>1.77</v>
      </c>
      <c r="AA203" s="65">
        <f t="shared" si="34"/>
        <v>0.82</v>
      </c>
      <c r="AB203" s="65">
        <v>459.25</v>
      </c>
      <c r="AC203" s="30">
        <v>0.03</v>
      </c>
    </row>
    <row r="204" spans="1:29" x14ac:dyDescent="0.35">
      <c r="A204" s="7" t="s">
        <v>126</v>
      </c>
      <c r="B204" s="7" t="s">
        <v>125</v>
      </c>
      <c r="C204" s="3"/>
      <c r="D204" s="15" t="s">
        <v>124</v>
      </c>
      <c r="E204" s="13" t="s">
        <v>111</v>
      </c>
      <c r="F204" s="7" t="s">
        <v>110</v>
      </c>
      <c r="G204" s="10" t="str">
        <f t="shared" si="30"/>
        <v>0100030300370022</v>
      </c>
      <c r="H204" s="12" t="s">
        <v>3</v>
      </c>
      <c r="I204" s="11">
        <v>303003</v>
      </c>
      <c r="J204" s="11"/>
      <c r="K204" s="11"/>
      <c r="L204" s="11">
        <v>70022</v>
      </c>
      <c r="M204" s="26">
        <v>10720</v>
      </c>
      <c r="N204" s="34">
        <v>1</v>
      </c>
      <c r="O204" s="30">
        <f t="shared" si="29"/>
        <v>7.1942446043165471E-3</v>
      </c>
      <c r="P204" s="50">
        <v>238.89</v>
      </c>
      <c r="Q204" s="30">
        <v>4.1399999999999997</v>
      </c>
      <c r="R204" s="30">
        <v>1.08</v>
      </c>
      <c r="S204" s="58">
        <v>917.25</v>
      </c>
      <c r="T204" s="30">
        <v>9.34</v>
      </c>
      <c r="U204" s="30">
        <v>19.55</v>
      </c>
      <c r="V204" s="30">
        <v>3.28</v>
      </c>
      <c r="W204" s="30">
        <v>1.93</v>
      </c>
      <c r="X204" s="65">
        <v>1999.32</v>
      </c>
      <c r="Y204" s="65">
        <v>0.11</v>
      </c>
      <c r="Z204" s="65">
        <v>1.77</v>
      </c>
      <c r="AA204" s="65">
        <f t="shared" si="34"/>
        <v>0.82</v>
      </c>
      <c r="AB204" s="65">
        <v>459.25</v>
      </c>
      <c r="AC204" s="30">
        <v>0.03</v>
      </c>
    </row>
    <row r="205" spans="1:29" x14ac:dyDescent="0.35">
      <c r="A205" s="7" t="s">
        <v>123</v>
      </c>
      <c r="B205" s="7" t="s">
        <v>122</v>
      </c>
      <c r="C205" s="3"/>
      <c r="D205" s="15" t="s">
        <v>121</v>
      </c>
      <c r="E205" s="13" t="s">
        <v>111</v>
      </c>
      <c r="F205" s="7" t="s">
        <v>110</v>
      </c>
      <c r="G205" s="10" t="str">
        <f t="shared" si="30"/>
        <v>0100030300370022</v>
      </c>
      <c r="H205" s="12" t="s">
        <v>3</v>
      </c>
      <c r="I205" s="11">
        <v>303003</v>
      </c>
      <c r="J205" s="11"/>
      <c r="K205" s="11"/>
      <c r="L205" s="11">
        <v>70022</v>
      </c>
      <c r="M205" s="26">
        <v>10720</v>
      </c>
      <c r="N205" s="34">
        <v>1</v>
      </c>
      <c r="O205" s="30">
        <f t="shared" si="29"/>
        <v>7.1942446043165471E-3</v>
      </c>
      <c r="P205" s="50">
        <v>238.89</v>
      </c>
      <c r="Q205" s="30">
        <v>4.1399999999999997</v>
      </c>
      <c r="R205" s="30">
        <v>1.08</v>
      </c>
      <c r="S205" s="58">
        <v>917.25</v>
      </c>
      <c r="T205" s="30">
        <v>9.34</v>
      </c>
      <c r="U205" s="30">
        <v>19.55</v>
      </c>
      <c r="V205" s="30">
        <v>3.28</v>
      </c>
      <c r="W205" s="30">
        <v>1.93</v>
      </c>
      <c r="X205" s="65">
        <v>1999.32</v>
      </c>
      <c r="Y205" s="65">
        <v>0.11</v>
      </c>
      <c r="Z205" s="65">
        <v>1.77</v>
      </c>
      <c r="AA205" s="65">
        <f t="shared" si="34"/>
        <v>0.82</v>
      </c>
      <c r="AB205" s="65">
        <v>459.25</v>
      </c>
      <c r="AC205" s="30">
        <v>0.03</v>
      </c>
    </row>
    <row r="206" spans="1:29" x14ac:dyDescent="0.35">
      <c r="A206" s="7" t="s">
        <v>120</v>
      </c>
      <c r="B206" s="7" t="s">
        <v>119</v>
      </c>
      <c r="C206" s="3"/>
      <c r="D206" s="15" t="s">
        <v>118</v>
      </c>
      <c r="E206" s="13" t="s">
        <v>111</v>
      </c>
      <c r="F206" s="7" t="s">
        <v>110</v>
      </c>
      <c r="G206" s="10" t="str">
        <f t="shared" si="30"/>
        <v>0100030300370022</v>
      </c>
      <c r="H206" s="12" t="s">
        <v>3</v>
      </c>
      <c r="I206" s="11">
        <v>303003</v>
      </c>
      <c r="J206" s="11"/>
      <c r="K206" s="11"/>
      <c r="L206" s="11">
        <v>70022</v>
      </c>
      <c r="M206" s="26">
        <v>10720</v>
      </c>
      <c r="N206" s="34">
        <v>1</v>
      </c>
      <c r="O206" s="30">
        <f t="shared" si="29"/>
        <v>7.1942446043165471E-3</v>
      </c>
      <c r="P206" s="50">
        <v>238.89</v>
      </c>
      <c r="Q206" s="30">
        <v>4.1399999999999997</v>
      </c>
      <c r="R206" s="30">
        <v>1.08</v>
      </c>
      <c r="S206" s="58">
        <v>917.25</v>
      </c>
      <c r="T206" s="30">
        <v>9.34</v>
      </c>
      <c r="U206" s="30">
        <v>19.55</v>
      </c>
      <c r="V206" s="30">
        <v>3.28</v>
      </c>
      <c r="W206" s="30">
        <v>1.93</v>
      </c>
      <c r="X206" s="65">
        <v>1999.32</v>
      </c>
      <c r="Y206" s="65">
        <v>0.11</v>
      </c>
      <c r="Z206" s="65">
        <v>1.77</v>
      </c>
      <c r="AA206" s="65">
        <f t="shared" si="34"/>
        <v>0.82</v>
      </c>
      <c r="AB206" s="65">
        <v>459.25</v>
      </c>
      <c r="AC206" s="30">
        <v>0.04</v>
      </c>
    </row>
    <row r="207" spans="1:29" x14ac:dyDescent="0.35">
      <c r="A207" s="7" t="s">
        <v>117</v>
      </c>
      <c r="B207" s="7" t="s">
        <v>116</v>
      </c>
      <c r="C207" s="3"/>
      <c r="D207" s="15" t="s">
        <v>115</v>
      </c>
      <c r="E207" s="13" t="s">
        <v>111</v>
      </c>
      <c r="F207" s="7" t="s">
        <v>110</v>
      </c>
      <c r="G207" s="10" t="str">
        <f t="shared" si="30"/>
        <v>0100030300370022</v>
      </c>
      <c r="H207" s="12" t="s">
        <v>3</v>
      </c>
      <c r="I207" s="11">
        <v>303003</v>
      </c>
      <c r="J207" s="11"/>
      <c r="K207" s="11"/>
      <c r="L207" s="11">
        <v>70022</v>
      </c>
      <c r="M207" s="26">
        <v>10720</v>
      </c>
      <c r="N207" s="34">
        <v>1</v>
      </c>
      <c r="O207" s="30">
        <f t="shared" si="29"/>
        <v>7.1942446043165471E-3</v>
      </c>
      <c r="P207" s="50">
        <v>238.89</v>
      </c>
      <c r="Q207" s="30">
        <v>4.1399999999999997</v>
      </c>
      <c r="R207" s="30">
        <v>1.08</v>
      </c>
      <c r="S207" s="58">
        <v>917.25</v>
      </c>
      <c r="T207" s="30">
        <v>9.34</v>
      </c>
      <c r="U207" s="30">
        <v>19.55</v>
      </c>
      <c r="V207" s="30">
        <v>3.28</v>
      </c>
      <c r="W207" s="30">
        <v>1.93</v>
      </c>
      <c r="X207" s="65">
        <v>1999.32</v>
      </c>
      <c r="Y207" s="65">
        <v>0.11</v>
      </c>
      <c r="Z207" s="65">
        <v>1.77</v>
      </c>
      <c r="AA207" s="65">
        <f t="shared" si="34"/>
        <v>0.82</v>
      </c>
      <c r="AB207" s="65">
        <v>459.25</v>
      </c>
      <c r="AC207" s="30">
        <v>0.04</v>
      </c>
    </row>
    <row r="208" spans="1:29" x14ac:dyDescent="0.35">
      <c r="A208" s="7" t="s">
        <v>114</v>
      </c>
      <c r="B208" s="7" t="s">
        <v>113</v>
      </c>
      <c r="C208" s="3"/>
      <c r="D208" s="15" t="s">
        <v>112</v>
      </c>
      <c r="E208" s="13" t="s">
        <v>111</v>
      </c>
      <c r="F208" s="7" t="s">
        <v>110</v>
      </c>
      <c r="G208" s="10" t="str">
        <f t="shared" si="30"/>
        <v>0100030500470022</v>
      </c>
      <c r="H208" s="12" t="s">
        <v>3</v>
      </c>
      <c r="I208" s="11">
        <v>305004</v>
      </c>
      <c r="J208" s="11"/>
      <c r="K208" s="11"/>
      <c r="L208" s="11">
        <v>70022</v>
      </c>
      <c r="M208" s="26">
        <v>10720</v>
      </c>
      <c r="N208" s="34">
        <v>1</v>
      </c>
      <c r="O208" s="30">
        <f t="shared" si="29"/>
        <v>7.1942446043165471E-3</v>
      </c>
      <c r="P208" s="50">
        <v>238.89</v>
      </c>
      <c r="Q208" s="30">
        <v>4.1399999999999997</v>
      </c>
      <c r="R208" s="30">
        <v>1.08</v>
      </c>
      <c r="S208" s="58">
        <v>917.25</v>
      </c>
      <c r="T208" s="30">
        <v>9.34</v>
      </c>
      <c r="U208" s="30">
        <v>19.55</v>
      </c>
      <c r="V208" s="30">
        <v>3.28</v>
      </c>
      <c r="W208" s="30">
        <v>1.93</v>
      </c>
      <c r="X208" s="65">
        <v>1999.32</v>
      </c>
      <c r="Y208" s="65">
        <v>0.11</v>
      </c>
      <c r="Z208" s="65">
        <v>1.77</v>
      </c>
      <c r="AA208" s="65">
        <f t="shared" si="34"/>
        <v>0.82</v>
      </c>
      <c r="AB208" s="65">
        <v>459.25</v>
      </c>
      <c r="AC208" s="30">
        <v>0.04</v>
      </c>
    </row>
    <row r="209" spans="1:30" x14ac:dyDescent="0.35">
      <c r="A209" s="7" t="s">
        <v>109</v>
      </c>
      <c r="B209" s="7" t="s">
        <v>108</v>
      </c>
      <c r="C209" s="3"/>
      <c r="D209" s="15" t="s">
        <v>107</v>
      </c>
      <c r="E209" s="13" t="s">
        <v>106</v>
      </c>
      <c r="F209" s="7"/>
      <c r="G209" s="10" t="str">
        <f t="shared" si="30"/>
        <v>01000303007</v>
      </c>
      <c r="H209" s="12" t="s">
        <v>3</v>
      </c>
      <c r="I209" s="11">
        <v>303007</v>
      </c>
      <c r="J209" s="11"/>
      <c r="K209" s="11"/>
      <c r="L209" s="11"/>
      <c r="M209" s="26">
        <v>10540</v>
      </c>
      <c r="N209" s="34">
        <v>1</v>
      </c>
      <c r="O209" s="30">
        <f t="shared" si="29"/>
        <v>7.1942446043165471E-3</v>
      </c>
      <c r="P209" s="50">
        <v>238.89</v>
      </c>
      <c r="Q209" s="30">
        <v>4.1399999999999997</v>
      </c>
      <c r="R209" s="30">
        <v>1.08</v>
      </c>
      <c r="S209" s="58">
        <v>917.25</v>
      </c>
      <c r="T209" s="30">
        <v>9.34</v>
      </c>
      <c r="U209" s="30">
        <v>19.55</v>
      </c>
      <c r="V209" s="30">
        <v>3.28</v>
      </c>
      <c r="W209" s="30">
        <v>1.93</v>
      </c>
      <c r="X209" s="65">
        <v>1999.32</v>
      </c>
      <c r="Y209" s="65">
        <v>0.11</v>
      </c>
      <c r="Z209" s="65">
        <v>1.77</v>
      </c>
      <c r="AA209" s="65">
        <v>0.83</v>
      </c>
      <c r="AB209" s="65">
        <v>459.25</v>
      </c>
      <c r="AC209" s="30">
        <v>0.04</v>
      </c>
    </row>
    <row r="210" spans="1:30" x14ac:dyDescent="0.35">
      <c r="A210" s="3"/>
      <c r="B210" s="3"/>
      <c r="C210" s="3"/>
      <c r="D210" s="38" t="s">
        <v>105</v>
      </c>
      <c r="E210" s="39" t="s">
        <v>104</v>
      </c>
      <c r="F210" s="40" t="s">
        <v>103</v>
      </c>
      <c r="G210" s="10" t="str">
        <f t="shared" si="30"/>
        <v>0100039900270013</v>
      </c>
      <c r="H210" s="12" t="s">
        <v>3</v>
      </c>
      <c r="I210" s="11">
        <v>399002</v>
      </c>
      <c r="J210" s="11"/>
      <c r="K210" s="11"/>
      <c r="L210" s="11">
        <v>70013</v>
      </c>
      <c r="M210" s="26">
        <v>10260</v>
      </c>
      <c r="N210" s="34">
        <v>1</v>
      </c>
      <c r="O210" s="30">
        <f t="shared" si="29"/>
        <v>7.1942446043165471E-3</v>
      </c>
      <c r="P210" s="50">
        <v>238.76999999999998</v>
      </c>
      <c r="Q210" s="30">
        <v>3.84</v>
      </c>
      <c r="R210" s="30">
        <v>0.97000000000000008</v>
      </c>
      <c r="S210" s="58">
        <v>917.31</v>
      </c>
      <c r="T210" s="30">
        <v>9.4499999999999993</v>
      </c>
      <c r="U210" s="30">
        <v>19.400000000000002</v>
      </c>
      <c r="V210" s="30">
        <v>3.1999999999999997</v>
      </c>
      <c r="W210" s="30">
        <v>1.44</v>
      </c>
      <c r="X210" s="65">
        <v>1999.31</v>
      </c>
      <c r="Y210" s="65">
        <v>0.11</v>
      </c>
      <c r="Z210" s="65">
        <v>1.77</v>
      </c>
      <c r="AA210" s="65">
        <v>0.83</v>
      </c>
      <c r="AB210" s="65">
        <v>459.24</v>
      </c>
      <c r="AC210" s="30">
        <v>0.03</v>
      </c>
    </row>
    <row r="211" spans="1:30" x14ac:dyDescent="0.35">
      <c r="A211" s="3"/>
      <c r="B211" s="3"/>
      <c r="C211" s="3"/>
      <c r="D211" s="14"/>
      <c r="E211" s="13"/>
      <c r="F211" s="7"/>
      <c r="G211" s="10"/>
      <c r="H211" s="12"/>
      <c r="I211" s="11"/>
      <c r="J211" s="11"/>
      <c r="K211" s="11"/>
      <c r="L211" s="11"/>
      <c r="M211" s="26"/>
      <c r="N211" s="26"/>
    </row>
    <row r="212" spans="1:30" x14ac:dyDescent="0.35">
      <c r="A212" s="3"/>
      <c r="B212" s="3"/>
      <c r="C212" s="3"/>
      <c r="D212" s="14"/>
      <c r="E212" s="13"/>
      <c r="F212" s="7"/>
      <c r="G212" s="10"/>
      <c r="H212" s="12"/>
      <c r="I212" s="11"/>
      <c r="J212" s="11"/>
      <c r="K212" s="11"/>
      <c r="L212" s="11"/>
      <c r="M212" s="26"/>
      <c r="N212" s="26">
        <f>SUM(N3:N211)</f>
        <v>138.99999999999994</v>
      </c>
      <c r="O212" s="30">
        <f>SUM(O3:O211)</f>
        <v>0.99999999999999756</v>
      </c>
      <c r="P212" s="54">
        <f t="shared" ref="P212:AC212" si="36">+P2-SUM(P3:P210)</f>
        <v>90.770000000062282</v>
      </c>
      <c r="Q212" s="54">
        <f t="shared" si="36"/>
        <v>1.5700000000009595</v>
      </c>
      <c r="R212" s="54">
        <f t="shared" si="36"/>
        <v>0.4099999999998829</v>
      </c>
      <c r="S212" s="54">
        <f t="shared" si="36"/>
        <v>348.55999999996857</v>
      </c>
      <c r="T212" s="54">
        <f t="shared" si="36"/>
        <v>3.5499999999997272</v>
      </c>
      <c r="U212" s="54">
        <f t="shared" si="36"/>
        <v>7.4299999999975626</v>
      </c>
      <c r="V212" s="54">
        <f t="shared" si="36"/>
        <v>1.2400000000010323</v>
      </c>
      <c r="W212" s="54">
        <f t="shared" si="36"/>
        <v>0.72999999999979082</v>
      </c>
      <c r="X212" s="54">
        <f t="shared" si="36"/>
        <v>0</v>
      </c>
      <c r="Y212" s="54">
        <f t="shared" si="36"/>
        <v>3.907985046680551E-14</v>
      </c>
      <c r="Z212" s="54">
        <f t="shared" si="36"/>
        <v>0</v>
      </c>
      <c r="AA212" s="54">
        <f t="shared" si="36"/>
        <v>3.1263880373444408E-13</v>
      </c>
      <c r="AB212" s="54">
        <f t="shared" si="36"/>
        <v>7.2759576141834259E-11</v>
      </c>
      <c r="AC212" s="54">
        <f t="shared" si="36"/>
        <v>0</v>
      </c>
      <c r="AD212" s="54"/>
    </row>
    <row r="213" spans="1:30" x14ac:dyDescent="0.35">
      <c r="A213" s="3"/>
      <c r="B213" s="3"/>
      <c r="C213" s="3"/>
      <c r="D213" s="14"/>
      <c r="E213" s="13"/>
      <c r="F213" s="7"/>
      <c r="G213" s="10"/>
      <c r="H213" s="12"/>
      <c r="I213" s="11"/>
      <c r="J213" s="11"/>
      <c r="K213" s="11"/>
      <c r="L213" s="11"/>
      <c r="M213" s="26"/>
      <c r="N213" s="26"/>
    </row>
    <row r="214" spans="1:30" x14ac:dyDescent="0.35">
      <c r="A214" s="3"/>
      <c r="B214" s="3"/>
      <c r="C214" s="3"/>
      <c r="D214" s="14"/>
      <c r="E214" s="13"/>
      <c r="F214" s="7"/>
      <c r="G214" s="10"/>
      <c r="H214" s="12"/>
      <c r="I214" s="11"/>
      <c r="J214" s="11"/>
      <c r="K214" s="11"/>
      <c r="L214" s="11"/>
      <c r="M214" s="26"/>
      <c r="N214" s="26"/>
    </row>
    <row r="215" spans="1:30" x14ac:dyDescent="0.35">
      <c r="A215" s="3"/>
      <c r="B215" s="3"/>
      <c r="C215" s="3"/>
      <c r="D215" s="2"/>
      <c r="E215" s="9"/>
      <c r="F215" s="2"/>
      <c r="G215" s="5"/>
      <c r="H215" s="4"/>
      <c r="I215" s="4"/>
      <c r="J215" s="4"/>
      <c r="K215" s="4"/>
      <c r="L215" s="4"/>
      <c r="M215" s="29"/>
      <c r="N215" s="29"/>
    </row>
    <row r="216" spans="1:30" x14ac:dyDescent="0.35">
      <c r="A216" s="3"/>
      <c r="B216" s="3"/>
      <c r="C216" s="3"/>
      <c r="D216" s="2"/>
      <c r="E216" s="9"/>
      <c r="F216" s="2"/>
      <c r="G216" s="2"/>
      <c r="H216" s="4"/>
      <c r="I216" s="4"/>
      <c r="J216" s="4"/>
      <c r="K216" s="4"/>
      <c r="L216" s="3"/>
      <c r="M216" s="55"/>
      <c r="N216" s="25"/>
    </row>
    <row r="217" spans="1:30" x14ac:dyDescent="0.35">
      <c r="A217" s="3"/>
      <c r="B217" s="3"/>
      <c r="C217" s="3"/>
      <c r="D217" s="7"/>
      <c r="E217" s="6"/>
      <c r="F217" s="5"/>
      <c r="G217" s="2"/>
      <c r="H217" s="4"/>
      <c r="I217" s="4"/>
      <c r="J217" s="4"/>
      <c r="K217" s="4"/>
      <c r="L217" s="3"/>
      <c r="M217" s="55"/>
      <c r="N217" s="25"/>
    </row>
    <row r="218" spans="1:30" x14ac:dyDescent="0.35">
      <c r="A218" s="3"/>
      <c r="B218" s="3"/>
      <c r="C218" s="3"/>
      <c r="D218" s="7"/>
      <c r="E218" s="6"/>
      <c r="F218" s="5"/>
      <c r="G218" s="2"/>
      <c r="H218" s="4"/>
      <c r="I218" s="4"/>
      <c r="J218" s="4"/>
      <c r="K218" s="4"/>
      <c r="L218" s="3"/>
      <c r="M218" s="55"/>
      <c r="N218" s="25"/>
    </row>
    <row r="219" spans="1:30" x14ac:dyDescent="0.35">
      <c r="A219" s="3"/>
      <c r="B219" s="3"/>
      <c r="C219" s="3"/>
      <c r="D219" s="8"/>
      <c r="E219" s="6"/>
      <c r="F219" s="5"/>
      <c r="G219" s="2"/>
      <c r="H219" s="4"/>
      <c r="I219" s="4"/>
      <c r="J219" s="4"/>
      <c r="K219" s="4"/>
      <c r="L219" s="3"/>
      <c r="M219" s="55"/>
      <c r="N219" s="25"/>
    </row>
    <row r="220" spans="1:30" x14ac:dyDescent="0.35">
      <c r="A220" s="3"/>
      <c r="B220" s="3"/>
      <c r="C220" s="3"/>
      <c r="D220" s="7"/>
      <c r="E220" s="6"/>
      <c r="F220" s="5"/>
      <c r="G220" s="2"/>
      <c r="H220" s="4"/>
      <c r="I220" s="4"/>
      <c r="J220" s="4"/>
      <c r="K220" s="4"/>
      <c r="L220" s="3"/>
      <c r="M220" s="55"/>
      <c r="N220" s="25"/>
    </row>
    <row r="221" spans="1:30" x14ac:dyDescent="0.35">
      <c r="A221" s="3" t="s">
        <v>102</v>
      </c>
      <c r="B221" s="3"/>
      <c r="C221" s="3"/>
      <c r="D221" s="7"/>
      <c r="E221" s="6"/>
      <c r="F221" s="5"/>
      <c r="G221" s="2"/>
      <c r="H221" s="4"/>
      <c r="I221" s="4"/>
      <c r="J221" s="4"/>
      <c r="K221" s="4"/>
      <c r="L221" s="3"/>
      <c r="M221" s="55"/>
      <c r="N221" s="25"/>
    </row>
    <row r="222" spans="1:30" x14ac:dyDescent="0.35">
      <c r="A222" s="3" t="s">
        <v>101</v>
      </c>
      <c r="B222" s="3"/>
      <c r="C222" s="3"/>
      <c r="D222" s="7"/>
      <c r="E222" s="6"/>
      <c r="F222" s="5"/>
      <c r="G222" s="2"/>
      <c r="H222" s="4"/>
      <c r="I222" s="4"/>
      <c r="J222" s="4"/>
      <c r="K222" s="4"/>
      <c r="L222" s="3"/>
      <c r="M222" s="55"/>
      <c r="N222" s="25"/>
    </row>
    <row r="223" spans="1:30" x14ac:dyDescent="0.35">
      <c r="A223" s="3" t="s">
        <v>100</v>
      </c>
      <c r="B223" s="3"/>
      <c r="C223" s="3"/>
      <c r="D223" s="7"/>
      <c r="E223" s="6"/>
      <c r="F223" s="5"/>
      <c r="G223" s="2"/>
      <c r="H223" s="4"/>
      <c r="I223" s="4"/>
      <c r="J223" s="4"/>
      <c r="K223" s="4"/>
      <c r="L223" s="3"/>
      <c r="M223" s="55"/>
      <c r="N223" s="25"/>
    </row>
    <row r="224" spans="1:30" x14ac:dyDescent="0.35">
      <c r="A224" s="3" t="s">
        <v>99</v>
      </c>
      <c r="B224" s="3"/>
      <c r="C224" s="3"/>
      <c r="D224" s="7"/>
      <c r="E224" s="6"/>
      <c r="F224" s="5"/>
      <c r="G224" s="2"/>
      <c r="H224" s="4"/>
      <c r="I224" s="4"/>
      <c r="J224" s="4"/>
      <c r="K224" s="4"/>
      <c r="L224" s="3"/>
      <c r="M224" s="55"/>
      <c r="N224" s="25"/>
    </row>
    <row r="225" spans="1:14" x14ac:dyDescent="0.35">
      <c r="A225" s="41"/>
      <c r="B225" s="41"/>
      <c r="C225" s="41"/>
      <c r="D225" s="42"/>
      <c r="E225" s="43"/>
      <c r="F225" s="44"/>
      <c r="G225" s="45"/>
      <c r="H225" s="46"/>
      <c r="I225" s="46"/>
      <c r="J225" s="46"/>
      <c r="K225" s="46"/>
      <c r="L225" s="41"/>
      <c r="M225" s="57"/>
      <c r="N225" s="47"/>
    </row>
    <row r="226" spans="1:14" x14ac:dyDescent="0.35">
      <c r="D226" s="49"/>
    </row>
    <row r="227" spans="1:14" x14ac:dyDescent="0.35">
      <c r="D227" s="49"/>
    </row>
    <row r="228" spans="1:14" x14ac:dyDescent="0.35">
      <c r="D228" s="49"/>
    </row>
    <row r="229" spans="1:14" x14ac:dyDescent="0.35">
      <c r="D229" s="53"/>
    </row>
    <row r="230" spans="1:14" x14ac:dyDescent="0.35">
      <c r="D230" s="49"/>
    </row>
    <row r="231" spans="1:14" x14ac:dyDescent="0.35">
      <c r="D231" s="49"/>
    </row>
    <row r="232" spans="1:14" x14ac:dyDescent="0.35">
      <c r="D232" s="49"/>
    </row>
    <row r="233" spans="1:14" x14ac:dyDescent="0.35">
      <c r="D233" s="49"/>
    </row>
    <row r="234" spans="1:14" x14ac:dyDescent="0.35">
      <c r="D234" s="49"/>
    </row>
    <row r="235" spans="1:14" x14ac:dyDescent="0.35">
      <c r="D235" s="49"/>
    </row>
    <row r="236" spans="1:14" x14ac:dyDescent="0.35">
      <c r="D236" s="49"/>
    </row>
    <row r="237" spans="1:14" x14ac:dyDescent="0.35">
      <c r="D237" s="49"/>
    </row>
    <row r="238" spans="1:14" x14ac:dyDescent="0.35">
      <c r="D238" s="49"/>
    </row>
    <row r="239" spans="1:14" x14ac:dyDescent="0.35">
      <c r="D239" s="49"/>
    </row>
    <row r="240" spans="1:14" x14ac:dyDescent="0.35">
      <c r="D240" s="49"/>
    </row>
    <row r="241" spans="4:4" x14ac:dyDescent="0.35">
      <c r="D241" s="49"/>
    </row>
    <row r="242" spans="4:4" x14ac:dyDescent="0.35">
      <c r="D242" s="49"/>
    </row>
    <row r="243" spans="4:4" x14ac:dyDescent="0.35">
      <c r="D243" s="49"/>
    </row>
    <row r="244" spans="4:4" x14ac:dyDescent="0.35">
      <c r="D244" s="49"/>
    </row>
    <row r="245" spans="4:4" x14ac:dyDescent="0.35">
      <c r="D245" s="49"/>
    </row>
    <row r="246" spans="4:4" x14ac:dyDescent="0.35">
      <c r="D246" s="49"/>
    </row>
    <row r="247" spans="4:4" x14ac:dyDescent="0.35">
      <c r="D247" s="49"/>
    </row>
    <row r="248" spans="4:4" x14ac:dyDescent="0.35">
      <c r="D248" s="53"/>
    </row>
    <row r="249" spans="4:4" x14ac:dyDescent="0.35">
      <c r="D249" s="49"/>
    </row>
    <row r="250" spans="4:4" x14ac:dyDescent="0.35">
      <c r="D250" s="53"/>
    </row>
    <row r="251" spans="4:4" x14ac:dyDescent="0.35">
      <c r="D251" s="49"/>
    </row>
    <row r="252" spans="4:4" x14ac:dyDescent="0.35">
      <c r="D252" s="49"/>
    </row>
    <row r="253" spans="4:4" x14ac:dyDescent="0.35">
      <c r="D253" s="49"/>
    </row>
    <row r="254" spans="4:4" x14ac:dyDescent="0.35">
      <c r="D254" s="49"/>
    </row>
    <row r="255" spans="4:4" x14ac:dyDescent="0.35">
      <c r="D255" s="49"/>
    </row>
    <row r="256" spans="4:4" x14ac:dyDescent="0.35">
      <c r="D256" s="53"/>
    </row>
    <row r="257" spans="4:4" x14ac:dyDescent="0.35">
      <c r="D257" s="49"/>
    </row>
    <row r="258" spans="4:4" x14ac:dyDescent="0.35">
      <c r="D258" s="49"/>
    </row>
    <row r="259" spans="4:4" x14ac:dyDescent="0.35">
      <c r="D259" s="49"/>
    </row>
    <row r="260" spans="4:4" x14ac:dyDescent="0.35">
      <c r="D260" s="49"/>
    </row>
    <row r="261" spans="4:4" x14ac:dyDescent="0.35">
      <c r="D261" s="49"/>
    </row>
    <row r="262" spans="4:4" x14ac:dyDescent="0.35">
      <c r="D262" s="49"/>
    </row>
    <row r="263" spans="4:4" x14ac:dyDescent="0.35">
      <c r="D263" s="53"/>
    </row>
    <row r="264" spans="4:4" x14ac:dyDescent="0.35">
      <c r="D264" s="49"/>
    </row>
    <row r="265" spans="4:4" x14ac:dyDescent="0.35">
      <c r="D265" s="49"/>
    </row>
    <row r="266" spans="4:4" x14ac:dyDescent="0.35">
      <c r="D266" s="49"/>
    </row>
    <row r="267" spans="4:4" x14ac:dyDescent="0.35">
      <c r="D267" s="49"/>
    </row>
    <row r="268" spans="4:4" x14ac:dyDescent="0.35">
      <c r="D268" s="49"/>
    </row>
    <row r="269" spans="4:4" x14ac:dyDescent="0.35">
      <c r="D269" s="49"/>
    </row>
    <row r="270" spans="4:4" x14ac:dyDescent="0.35">
      <c r="D270" s="49"/>
    </row>
  </sheetData>
  <autoFilter ref="A2:AD210"/>
  <pageMargins left="0.25" right="0.25" top="0.25" bottom="0.4" header="0.3" footer="0.3"/>
  <pageSetup scale="87" fitToHeight="0" orientation="landscape" horizontalDpi="200" verticalDpi="200" r:id="rId1"/>
  <headerFooter>
    <oddFooter>&amp;Z&amp;F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opLeftCell="D1" workbookViewId="0">
      <selection activeCell="M5" sqref="E5:M6"/>
    </sheetView>
  </sheetViews>
  <sheetFormatPr defaultColWidth="10.1796875" defaultRowHeight="14.5" x14ac:dyDescent="0.35"/>
  <cols>
    <col min="1" max="1" width="36.81640625" style="67" customWidth="1"/>
    <col min="2" max="2" width="25.26953125" style="67" customWidth="1"/>
    <col min="3" max="3" width="25.26953125" style="68" customWidth="1"/>
    <col min="4" max="4" width="39.1796875" style="68" customWidth="1"/>
    <col min="5" max="5" width="32.1796875" style="67" customWidth="1"/>
    <col min="6" max="6" width="25.26953125" style="67" customWidth="1"/>
    <col min="7" max="7" width="27.54296875" style="69" customWidth="1"/>
    <col min="8" max="8" width="11.26953125" style="69" bestFit="1" customWidth="1"/>
    <col min="9" max="9" width="11.81640625" style="68" bestFit="1" customWidth="1"/>
    <col min="10" max="10" width="5.81640625" style="67" bestFit="1" customWidth="1"/>
    <col min="11" max="11" width="8.1796875" style="67" bestFit="1" customWidth="1"/>
    <col min="12" max="12" width="7.81640625" style="67" bestFit="1" customWidth="1"/>
    <col min="13" max="13" width="10.81640625" style="67" bestFit="1" customWidth="1"/>
    <col min="14" max="14" width="11.1796875" style="67" bestFit="1" customWidth="1"/>
    <col min="15" max="15" width="5" style="67" bestFit="1" customWidth="1"/>
    <col min="16" max="16" width="11.1796875" style="67" bestFit="1" customWidth="1"/>
    <col min="17" max="17" width="6.81640625" style="67" bestFit="1" customWidth="1"/>
    <col min="18" max="18" width="7.1796875" style="67" bestFit="1" customWidth="1"/>
    <col min="19" max="19" width="4.7265625" style="67" bestFit="1" customWidth="1"/>
    <col min="20" max="20" width="5.54296875" style="67" bestFit="1" customWidth="1"/>
    <col min="21" max="22" width="12.54296875" style="67" bestFit="1" customWidth="1"/>
    <col min="23" max="23" width="11.54296875" style="70" bestFit="1" customWidth="1"/>
    <col min="24" max="24" width="20.81640625" style="67" bestFit="1" customWidth="1"/>
    <col min="25" max="25" width="24" style="67" bestFit="1" customWidth="1"/>
    <col min="26" max="26" width="75.54296875" style="67" bestFit="1" customWidth="1"/>
    <col min="27" max="16384" width="10.1796875" style="67"/>
  </cols>
  <sheetData>
    <row r="1" spans="1:26" ht="15.5" thickTop="1" thickBot="1" x14ac:dyDescent="0.4">
      <c r="A1" s="66" t="s">
        <v>547</v>
      </c>
      <c r="B1" s="67" t="s">
        <v>548</v>
      </c>
    </row>
    <row r="2" spans="1:26" ht="15.5" thickTop="1" thickBot="1" x14ac:dyDescent="0.4">
      <c r="A2" s="66" t="s">
        <v>549</v>
      </c>
      <c r="B2" s="66" t="s">
        <v>550</v>
      </c>
      <c r="C2" s="66" t="s">
        <v>551</v>
      </c>
      <c r="D2" s="66" t="s">
        <v>552</v>
      </c>
      <c r="E2" s="66" t="s">
        <v>553</v>
      </c>
      <c r="F2" s="66" t="s">
        <v>554</v>
      </c>
      <c r="G2" s="66" t="s">
        <v>555</v>
      </c>
      <c r="H2" s="66" t="s">
        <v>556</v>
      </c>
      <c r="I2" s="66" t="s">
        <v>557</v>
      </c>
      <c r="J2" s="66" t="s">
        <v>490</v>
      </c>
      <c r="K2" s="66" t="s">
        <v>489</v>
      </c>
      <c r="L2" s="66" t="s">
        <v>558</v>
      </c>
      <c r="M2" s="66" t="s">
        <v>517</v>
      </c>
      <c r="N2" s="66" t="s">
        <v>487</v>
      </c>
      <c r="O2" s="66" t="s">
        <v>559</v>
      </c>
      <c r="P2" s="66" t="s">
        <v>560</v>
      </c>
      <c r="Q2" s="66" t="s">
        <v>488</v>
      </c>
      <c r="R2" s="66" t="s">
        <v>561</v>
      </c>
      <c r="S2" s="66" t="s">
        <v>562</v>
      </c>
      <c r="T2" s="66" t="s">
        <v>563</v>
      </c>
      <c r="U2" s="66" t="s">
        <v>564</v>
      </c>
      <c r="V2" s="66" t="s">
        <v>565</v>
      </c>
      <c r="W2" s="71" t="s">
        <v>566</v>
      </c>
      <c r="X2" s="66" t="s">
        <v>567</v>
      </c>
      <c r="Y2" s="66" t="s">
        <v>568</v>
      </c>
      <c r="Z2" s="66" t="s">
        <v>569</v>
      </c>
    </row>
    <row r="3" spans="1:26" ht="15" thickTop="1" x14ac:dyDescent="0.35">
      <c r="A3" s="67" t="s">
        <v>570</v>
      </c>
      <c r="B3" s="67" t="s">
        <v>571</v>
      </c>
      <c r="C3" s="68">
        <v>2020</v>
      </c>
      <c r="D3" s="68">
        <v>4</v>
      </c>
      <c r="E3" s="67" t="s">
        <v>14</v>
      </c>
      <c r="F3" s="67" t="s">
        <v>572</v>
      </c>
      <c r="G3" s="69">
        <v>43741</v>
      </c>
      <c r="H3" s="69">
        <v>43741</v>
      </c>
      <c r="I3" s="68">
        <v>117</v>
      </c>
      <c r="J3" s="67" t="s">
        <v>3</v>
      </c>
      <c r="K3" s="67" t="s">
        <v>87</v>
      </c>
      <c r="L3" s="67" t="s">
        <v>54</v>
      </c>
      <c r="M3" s="67" t="s">
        <v>15</v>
      </c>
      <c r="W3" s="70">
        <v>20013</v>
      </c>
      <c r="Y3" s="67" t="s">
        <v>573</v>
      </c>
      <c r="Z3" s="67" t="s">
        <v>574</v>
      </c>
    </row>
    <row r="4" spans="1:26" x14ac:dyDescent="0.35">
      <c r="A4" s="67" t="s">
        <v>570</v>
      </c>
      <c r="B4" s="67" t="s">
        <v>571</v>
      </c>
      <c r="C4" s="68">
        <v>2020</v>
      </c>
      <c r="D4" s="68">
        <v>4</v>
      </c>
      <c r="E4" s="67" t="s">
        <v>14</v>
      </c>
      <c r="F4" s="67" t="s">
        <v>575</v>
      </c>
      <c r="G4" s="69">
        <v>43749</v>
      </c>
      <c r="H4" s="69">
        <v>43749</v>
      </c>
      <c r="I4" s="68">
        <v>28</v>
      </c>
      <c r="J4" s="67" t="s">
        <v>3</v>
      </c>
      <c r="K4" s="67" t="s">
        <v>87</v>
      </c>
      <c r="L4" s="67" t="s">
        <v>54</v>
      </c>
      <c r="M4" s="67" t="s">
        <v>15</v>
      </c>
      <c r="W4" s="70">
        <v>256718</v>
      </c>
      <c r="Y4" s="67" t="s">
        <v>576</v>
      </c>
      <c r="Z4" s="67" t="s">
        <v>577</v>
      </c>
    </row>
    <row r="5" spans="1:26" x14ac:dyDescent="0.35">
      <c r="A5" s="67" t="s">
        <v>570</v>
      </c>
      <c r="B5" s="67" t="s">
        <v>571</v>
      </c>
      <c r="C5" s="68">
        <v>2020</v>
      </c>
      <c r="D5" s="68">
        <v>5</v>
      </c>
      <c r="E5" s="67" t="s">
        <v>14</v>
      </c>
      <c r="F5" s="67" t="s">
        <v>578</v>
      </c>
      <c r="G5" s="69">
        <v>43775</v>
      </c>
      <c r="H5" s="69">
        <v>43782</v>
      </c>
      <c r="I5" s="68">
        <v>9</v>
      </c>
      <c r="J5" s="67" t="s">
        <v>3</v>
      </c>
      <c r="K5" s="67" t="s">
        <v>87</v>
      </c>
      <c r="L5" s="67" t="s">
        <v>54</v>
      </c>
      <c r="M5" s="67" t="s">
        <v>15</v>
      </c>
      <c r="W5" s="70">
        <v>1150</v>
      </c>
      <c r="Y5" s="67" t="s">
        <v>579</v>
      </c>
      <c r="Z5" s="67" t="s">
        <v>580</v>
      </c>
    </row>
    <row r="6" spans="1:26" x14ac:dyDescent="0.35">
      <c r="W6" s="72">
        <f>SUM(W3:W5)</f>
        <v>277881</v>
      </c>
    </row>
    <row r="8" spans="1:26" x14ac:dyDescent="0.35">
      <c r="A8" s="67" t="s">
        <v>570</v>
      </c>
      <c r="B8" s="67" t="s">
        <v>571</v>
      </c>
      <c r="C8" s="68">
        <v>2020</v>
      </c>
      <c r="D8" s="68">
        <v>8</v>
      </c>
      <c r="E8" s="67" t="s">
        <v>0</v>
      </c>
      <c r="F8" s="67" t="s">
        <v>63</v>
      </c>
      <c r="G8" s="69">
        <v>43875</v>
      </c>
      <c r="H8" s="69">
        <v>43875</v>
      </c>
      <c r="I8" s="68">
        <v>102</v>
      </c>
      <c r="J8" s="67" t="s">
        <v>3</v>
      </c>
      <c r="K8" s="67" t="s">
        <v>7</v>
      </c>
      <c r="L8" s="67" t="s">
        <v>54</v>
      </c>
      <c r="M8" s="67" t="s">
        <v>15</v>
      </c>
      <c r="N8" s="67" t="s">
        <v>6</v>
      </c>
      <c r="W8" s="70">
        <v>23.48</v>
      </c>
      <c r="X8" s="67" t="s">
        <v>64</v>
      </c>
      <c r="Y8" s="67" t="s">
        <v>62</v>
      </c>
      <c r="Z8" s="67" t="s">
        <v>1</v>
      </c>
    </row>
    <row r="10" spans="1:26" x14ac:dyDescent="0.35">
      <c r="W10" s="72">
        <f>W6+W8</f>
        <v>277904.48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"/>
  <sheetViews>
    <sheetView workbookViewId="0">
      <selection activeCell="F16" sqref="F16"/>
    </sheetView>
  </sheetViews>
  <sheetFormatPr defaultRowHeight="14.5" x14ac:dyDescent="0.35"/>
  <cols>
    <col min="1" max="1" width="16.54296875" customWidth="1"/>
    <col min="3" max="3" width="11.453125" customWidth="1"/>
    <col min="4" max="4" width="18" customWidth="1"/>
    <col min="5" max="5" width="15" customWidth="1"/>
    <col min="6" max="6" width="11.1796875" customWidth="1"/>
    <col min="7" max="7" width="13.453125" customWidth="1"/>
    <col min="8" max="9" width="13.1796875" customWidth="1"/>
    <col min="11" max="11" width="10" customWidth="1"/>
    <col min="12" max="12" width="9.54296875" customWidth="1"/>
    <col min="13" max="13" width="13.1796875" customWidth="1"/>
    <col min="14" max="14" width="12.54296875" customWidth="1"/>
    <col min="16" max="16" width="12.453125" customWidth="1"/>
    <col min="17" max="17" width="8.81640625" customWidth="1"/>
    <col min="18" max="18" width="9" customWidth="1"/>
    <col min="21" max="22" width="13.7265625" customWidth="1"/>
    <col min="23" max="23" width="9.54296875" customWidth="1"/>
    <col min="24" max="24" width="21.54296875" customWidth="1"/>
    <col min="25" max="25" width="19.54296875" customWidth="1"/>
    <col min="26" max="26" width="11.81640625" customWidth="1"/>
  </cols>
  <sheetData>
    <row r="1" spans="1:26" x14ac:dyDescent="0.35">
      <c r="A1" t="s">
        <v>549</v>
      </c>
      <c r="B1" t="s">
        <v>550</v>
      </c>
      <c r="C1" t="s">
        <v>551</v>
      </c>
      <c r="D1" t="s">
        <v>552</v>
      </c>
      <c r="E1" t="s">
        <v>553</v>
      </c>
      <c r="F1" t="s">
        <v>554</v>
      </c>
      <c r="G1" t="s">
        <v>555</v>
      </c>
      <c r="H1" t="s">
        <v>556</v>
      </c>
      <c r="I1" t="s">
        <v>557</v>
      </c>
      <c r="J1" t="s">
        <v>490</v>
      </c>
      <c r="K1" t="s">
        <v>489</v>
      </c>
      <c r="L1" t="s">
        <v>558</v>
      </c>
      <c r="M1" t="s">
        <v>517</v>
      </c>
      <c r="N1" t="s">
        <v>487</v>
      </c>
      <c r="O1" t="s">
        <v>559</v>
      </c>
      <c r="P1" t="s">
        <v>560</v>
      </c>
      <c r="Q1" t="s">
        <v>488</v>
      </c>
      <c r="R1" t="s">
        <v>561</v>
      </c>
      <c r="S1" t="s">
        <v>562</v>
      </c>
      <c r="T1" t="s">
        <v>563</v>
      </c>
      <c r="U1" t="s">
        <v>564</v>
      </c>
      <c r="V1" t="s">
        <v>565</v>
      </c>
      <c r="W1" t="s">
        <v>566</v>
      </c>
      <c r="X1" t="s">
        <v>567</v>
      </c>
      <c r="Y1" t="s">
        <v>568</v>
      </c>
      <c r="Z1" t="s">
        <v>569</v>
      </c>
    </row>
    <row r="2" spans="1:26" x14ac:dyDescent="0.35">
      <c r="A2" t="s">
        <v>570</v>
      </c>
      <c r="B2" t="s">
        <v>571</v>
      </c>
      <c r="C2">
        <v>2020</v>
      </c>
      <c r="D2">
        <v>9</v>
      </c>
      <c r="E2" t="s">
        <v>0</v>
      </c>
      <c r="F2" t="s">
        <v>710</v>
      </c>
      <c r="G2" s="1">
        <v>43899</v>
      </c>
      <c r="H2" s="1">
        <v>43899</v>
      </c>
      <c r="I2">
        <v>34</v>
      </c>
      <c r="J2" t="s">
        <v>3</v>
      </c>
      <c r="K2" t="s">
        <v>7</v>
      </c>
      <c r="L2" t="s">
        <v>26</v>
      </c>
      <c r="M2" t="s">
        <v>15</v>
      </c>
      <c r="N2" t="s">
        <v>6</v>
      </c>
      <c r="W2">
        <v>4.91</v>
      </c>
      <c r="X2" t="s">
        <v>711</v>
      </c>
      <c r="Y2" t="s">
        <v>68</v>
      </c>
      <c r="Z2" t="s">
        <v>1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"/>
  <sheetViews>
    <sheetView topLeftCell="L1" workbookViewId="0">
      <selection activeCell="I5" sqref="I5:Z6"/>
    </sheetView>
  </sheetViews>
  <sheetFormatPr defaultRowHeight="14.5" x14ac:dyDescent="0.35"/>
  <cols>
    <col min="1" max="1" width="16.54296875" customWidth="1"/>
    <col min="3" max="3" width="11.453125" customWidth="1"/>
    <col min="4" max="4" width="18" customWidth="1"/>
    <col min="5" max="5" width="15" customWidth="1"/>
    <col min="6" max="6" width="11.1796875" customWidth="1"/>
    <col min="7" max="7" width="13.453125" customWidth="1"/>
    <col min="8" max="9" width="13.1796875" customWidth="1"/>
    <col min="11" max="11" width="10" customWidth="1"/>
    <col min="12" max="12" width="9.54296875" customWidth="1"/>
    <col min="13" max="13" width="13.1796875" customWidth="1"/>
    <col min="14" max="14" width="12.54296875" customWidth="1"/>
    <col min="16" max="16" width="12.453125" customWidth="1"/>
    <col min="17" max="17" width="8.81640625" customWidth="1"/>
    <col min="18" max="18" width="9" customWidth="1"/>
    <col min="21" max="22" width="13.7265625" customWidth="1"/>
    <col min="23" max="23" width="9.54296875" customWidth="1"/>
    <col min="24" max="24" width="21.54296875" customWidth="1"/>
    <col min="25" max="25" width="19.54296875" customWidth="1"/>
    <col min="26" max="26" width="11.81640625" customWidth="1"/>
  </cols>
  <sheetData>
    <row r="1" spans="1:26" x14ac:dyDescent="0.35">
      <c r="A1" t="s">
        <v>549</v>
      </c>
      <c r="B1" t="s">
        <v>550</v>
      </c>
      <c r="C1" t="s">
        <v>551</v>
      </c>
      <c r="D1" t="s">
        <v>552</v>
      </c>
      <c r="E1" t="s">
        <v>553</v>
      </c>
      <c r="F1" t="s">
        <v>554</v>
      </c>
      <c r="G1" t="s">
        <v>555</v>
      </c>
      <c r="H1" t="s">
        <v>556</v>
      </c>
      <c r="I1" t="s">
        <v>557</v>
      </c>
      <c r="J1" t="s">
        <v>490</v>
      </c>
      <c r="K1" t="s">
        <v>489</v>
      </c>
      <c r="L1" t="s">
        <v>558</v>
      </c>
      <c r="M1" t="s">
        <v>517</v>
      </c>
      <c r="N1" t="s">
        <v>487</v>
      </c>
      <c r="O1" t="s">
        <v>559</v>
      </c>
      <c r="P1" t="s">
        <v>560</v>
      </c>
      <c r="Q1" t="s">
        <v>488</v>
      </c>
      <c r="R1" t="s">
        <v>561</v>
      </c>
      <c r="S1" t="s">
        <v>562</v>
      </c>
      <c r="T1" t="s">
        <v>563</v>
      </c>
      <c r="U1" t="s">
        <v>564</v>
      </c>
      <c r="V1" t="s">
        <v>565</v>
      </c>
      <c r="W1" t="s">
        <v>566</v>
      </c>
      <c r="X1" t="s">
        <v>567</v>
      </c>
      <c r="Y1" t="s">
        <v>568</v>
      </c>
      <c r="Z1" t="s">
        <v>569</v>
      </c>
    </row>
    <row r="2" spans="1:26" x14ac:dyDescent="0.35">
      <c r="A2" t="s">
        <v>570</v>
      </c>
      <c r="B2" t="s">
        <v>571</v>
      </c>
      <c r="C2">
        <v>2020</v>
      </c>
      <c r="D2">
        <v>9</v>
      </c>
      <c r="E2" t="s">
        <v>712</v>
      </c>
      <c r="F2" t="s">
        <v>713</v>
      </c>
      <c r="G2" s="1">
        <v>43901</v>
      </c>
      <c r="H2" s="1">
        <v>43901</v>
      </c>
      <c r="I2">
        <v>53</v>
      </c>
      <c r="J2" t="s">
        <v>3</v>
      </c>
      <c r="K2" t="s">
        <v>7</v>
      </c>
      <c r="L2" t="s">
        <v>583</v>
      </c>
      <c r="M2" t="s">
        <v>9</v>
      </c>
      <c r="N2" t="s">
        <v>6</v>
      </c>
      <c r="W2">
        <v>14.38</v>
      </c>
      <c r="X2" t="s">
        <v>714</v>
      </c>
      <c r="Y2" t="s">
        <v>715</v>
      </c>
      <c r="Z2" t="s">
        <v>716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"/>
  <sheetViews>
    <sheetView topLeftCell="L1" workbookViewId="0">
      <selection activeCell="H8" sqref="H8:Y11"/>
    </sheetView>
  </sheetViews>
  <sheetFormatPr defaultRowHeight="14.5" x14ac:dyDescent="0.35"/>
  <cols>
    <col min="1" max="1" width="16.54296875" customWidth="1"/>
    <col min="3" max="3" width="11.453125" customWidth="1"/>
    <col min="4" max="4" width="18" customWidth="1"/>
    <col min="5" max="5" width="15" customWidth="1"/>
    <col min="6" max="6" width="11.1796875" customWidth="1"/>
    <col min="7" max="7" width="13.453125" customWidth="1"/>
    <col min="8" max="9" width="13.1796875" customWidth="1"/>
    <col min="11" max="11" width="10" customWidth="1"/>
    <col min="12" max="12" width="9.54296875" customWidth="1"/>
    <col min="13" max="13" width="13.1796875" customWidth="1"/>
    <col min="14" max="14" width="12.54296875" customWidth="1"/>
    <col min="16" max="16" width="12.453125" customWidth="1"/>
    <col min="17" max="17" width="8.81640625" customWidth="1"/>
    <col min="18" max="18" width="9" customWidth="1"/>
    <col min="21" max="22" width="13.7265625" customWidth="1"/>
    <col min="23" max="23" width="9.54296875" customWidth="1"/>
    <col min="24" max="24" width="21.54296875" customWidth="1"/>
    <col min="25" max="25" width="19.54296875" customWidth="1"/>
    <col min="26" max="26" width="11.81640625" customWidth="1"/>
  </cols>
  <sheetData>
    <row r="1" spans="1:26" x14ac:dyDescent="0.35">
      <c r="A1" t="s">
        <v>549</v>
      </c>
      <c r="B1" t="s">
        <v>550</v>
      </c>
      <c r="C1" t="s">
        <v>551</v>
      </c>
      <c r="D1" t="s">
        <v>552</v>
      </c>
      <c r="E1" t="s">
        <v>553</v>
      </c>
      <c r="F1" t="s">
        <v>554</v>
      </c>
      <c r="G1" t="s">
        <v>555</v>
      </c>
      <c r="H1" t="s">
        <v>556</v>
      </c>
      <c r="I1" t="s">
        <v>557</v>
      </c>
      <c r="J1" t="s">
        <v>490</v>
      </c>
      <c r="K1" t="s">
        <v>489</v>
      </c>
      <c r="L1" t="s">
        <v>558</v>
      </c>
      <c r="M1" t="s">
        <v>517</v>
      </c>
      <c r="N1" t="s">
        <v>487</v>
      </c>
      <c r="O1" t="s">
        <v>559</v>
      </c>
      <c r="P1" t="s">
        <v>560</v>
      </c>
      <c r="Q1" t="s">
        <v>488</v>
      </c>
      <c r="R1" t="s">
        <v>561</v>
      </c>
      <c r="S1" t="s">
        <v>562</v>
      </c>
      <c r="T1" t="s">
        <v>563</v>
      </c>
      <c r="U1" t="s">
        <v>564</v>
      </c>
      <c r="V1" t="s">
        <v>565</v>
      </c>
      <c r="W1" t="s">
        <v>566</v>
      </c>
      <c r="X1" t="s">
        <v>567</v>
      </c>
      <c r="Y1" t="s">
        <v>568</v>
      </c>
      <c r="Z1" t="s">
        <v>569</v>
      </c>
    </row>
    <row r="2" spans="1:26" x14ac:dyDescent="0.35">
      <c r="A2" t="s">
        <v>570</v>
      </c>
      <c r="B2" t="s">
        <v>571</v>
      </c>
      <c r="C2">
        <v>2020</v>
      </c>
      <c r="D2">
        <v>9</v>
      </c>
      <c r="E2" t="s">
        <v>712</v>
      </c>
      <c r="F2" t="s">
        <v>713</v>
      </c>
      <c r="G2" s="1">
        <v>43901</v>
      </c>
      <c r="H2" s="1">
        <v>43901</v>
      </c>
      <c r="I2">
        <v>55</v>
      </c>
      <c r="J2" t="s">
        <v>3</v>
      </c>
      <c r="K2" t="s">
        <v>7</v>
      </c>
      <c r="L2" t="s">
        <v>50</v>
      </c>
      <c r="M2" t="s">
        <v>9</v>
      </c>
      <c r="N2" t="s">
        <v>6</v>
      </c>
      <c r="W2">
        <v>245.17</v>
      </c>
      <c r="X2" t="s">
        <v>714</v>
      </c>
      <c r="Y2" t="s">
        <v>715</v>
      </c>
      <c r="Z2" t="s">
        <v>716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"/>
  <sheetViews>
    <sheetView topLeftCell="N1" workbookViewId="0">
      <selection activeCell="V12" sqref="V12"/>
    </sheetView>
  </sheetViews>
  <sheetFormatPr defaultRowHeight="14.5" x14ac:dyDescent="0.35"/>
  <cols>
    <col min="1" max="1" width="16.54296875" customWidth="1"/>
    <col min="3" max="3" width="11.453125" customWidth="1"/>
    <col min="4" max="4" width="18" customWidth="1"/>
    <col min="5" max="5" width="15" customWidth="1"/>
    <col min="6" max="6" width="11.1796875" customWidth="1"/>
    <col min="7" max="7" width="13.453125" customWidth="1"/>
    <col min="8" max="9" width="13.1796875" customWidth="1"/>
    <col min="11" max="11" width="10" customWidth="1"/>
    <col min="12" max="12" width="9.54296875" customWidth="1"/>
    <col min="13" max="13" width="13.1796875" customWidth="1"/>
    <col min="14" max="14" width="12.54296875" customWidth="1"/>
    <col min="16" max="16" width="12.453125" customWidth="1"/>
    <col min="17" max="17" width="8.81640625" customWidth="1"/>
    <col min="18" max="18" width="9" customWidth="1"/>
    <col min="21" max="22" width="13.7265625" customWidth="1"/>
    <col min="23" max="23" width="9.54296875" customWidth="1"/>
    <col min="24" max="24" width="21.54296875" customWidth="1"/>
    <col min="25" max="25" width="19.54296875" customWidth="1"/>
    <col min="26" max="26" width="11.81640625" customWidth="1"/>
  </cols>
  <sheetData>
    <row r="1" spans="1:26" x14ac:dyDescent="0.35">
      <c r="A1" t="s">
        <v>549</v>
      </c>
      <c r="B1" t="s">
        <v>550</v>
      </c>
      <c r="C1" t="s">
        <v>551</v>
      </c>
      <c r="D1" t="s">
        <v>552</v>
      </c>
      <c r="E1" t="s">
        <v>553</v>
      </c>
      <c r="F1" t="s">
        <v>554</v>
      </c>
      <c r="G1" t="s">
        <v>555</v>
      </c>
      <c r="H1" t="s">
        <v>556</v>
      </c>
      <c r="I1" t="s">
        <v>557</v>
      </c>
      <c r="J1" t="s">
        <v>490</v>
      </c>
      <c r="K1" t="s">
        <v>489</v>
      </c>
      <c r="L1" t="s">
        <v>558</v>
      </c>
      <c r="M1" t="s">
        <v>517</v>
      </c>
      <c r="N1" t="s">
        <v>487</v>
      </c>
      <c r="O1" t="s">
        <v>559</v>
      </c>
      <c r="P1" t="s">
        <v>560</v>
      </c>
      <c r="Q1" t="s">
        <v>488</v>
      </c>
      <c r="R1" t="s">
        <v>561</v>
      </c>
      <c r="S1" t="s">
        <v>562</v>
      </c>
      <c r="T1" t="s">
        <v>563</v>
      </c>
      <c r="U1" t="s">
        <v>564</v>
      </c>
      <c r="V1" t="s">
        <v>565</v>
      </c>
      <c r="W1" t="s">
        <v>566</v>
      </c>
      <c r="X1" t="s">
        <v>567</v>
      </c>
      <c r="Y1" t="s">
        <v>568</v>
      </c>
      <c r="Z1" t="s">
        <v>569</v>
      </c>
    </row>
    <row r="2" spans="1:26" x14ac:dyDescent="0.35">
      <c r="A2" t="s">
        <v>570</v>
      </c>
      <c r="B2" t="s">
        <v>571</v>
      </c>
      <c r="C2">
        <v>2020</v>
      </c>
      <c r="D2">
        <v>9</v>
      </c>
      <c r="E2" t="s">
        <v>14</v>
      </c>
      <c r="F2" t="s">
        <v>720</v>
      </c>
      <c r="G2" s="1">
        <v>43902</v>
      </c>
      <c r="H2" s="1">
        <v>43915</v>
      </c>
      <c r="I2">
        <v>30</v>
      </c>
      <c r="J2" t="s">
        <v>3</v>
      </c>
      <c r="K2" t="s">
        <v>7</v>
      </c>
      <c r="L2" t="s">
        <v>13</v>
      </c>
      <c r="M2" t="s">
        <v>15</v>
      </c>
      <c r="N2" t="s">
        <v>6</v>
      </c>
      <c r="W2">
        <v>113.95</v>
      </c>
      <c r="X2" t="s">
        <v>721</v>
      </c>
      <c r="Y2" t="s">
        <v>18</v>
      </c>
      <c r="Z2" t="s">
        <v>722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79999 as of 3-25-20</vt:lpstr>
      <vt:lpstr>79999 Details 3-25-20</vt:lpstr>
      <vt:lpstr>79997 Details 3-31-20</vt:lpstr>
      <vt:lpstr>Budget</vt:lpstr>
      <vt:lpstr>PB PMIS eVA Financial Charges</vt:lpstr>
      <vt:lpstr>Telecommunications 1216</vt:lpstr>
      <vt:lpstr>Wipes Spray 1282</vt:lpstr>
      <vt:lpstr>Wipes Spray 1352</vt:lpstr>
      <vt:lpstr>Office Supplies 1312</vt:lpstr>
      <vt:lpstr>Budget!Print_Area</vt:lpstr>
      <vt:lpstr>Budget!Print_Titles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VITA Program</cp:lastModifiedBy>
  <cp:lastPrinted>2020-03-09T20:44:39Z</cp:lastPrinted>
  <dcterms:created xsi:type="dcterms:W3CDTF">2020-03-06T14:50:36Z</dcterms:created>
  <dcterms:modified xsi:type="dcterms:W3CDTF">2020-03-31T16:38:01Z</dcterms:modified>
</cp:coreProperties>
</file>